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/>
  <mc:AlternateContent xmlns:mc="http://schemas.openxmlformats.org/markup-compatibility/2006">
    <mc:Choice Requires="x15">
      <x15ac:absPath xmlns:x15ac="http://schemas.microsoft.com/office/spreadsheetml/2010/11/ac" url="C:\Users\trr25\OneDrive\바탕 화면\게임 계발\2. 바럴스 레인(Valor's Reign)\"/>
    </mc:Choice>
  </mc:AlternateContent>
  <xr:revisionPtr revIDLastSave="0" documentId="13_ncr:1_{1740DE20-BFBA-4BA0-AF6C-76EA8A087B22}" xr6:coauthVersionLast="47" xr6:coauthVersionMax="47" xr10:uidLastSave="{00000000-0000-0000-0000-000000000000}"/>
  <bookViews>
    <workbookView xWindow="-120" yWindow="-120" windowWidth="29040" windowHeight="15720" activeTab="3" xr2:uid="{D685544B-6BF5-48C8-905D-B6809915FCFF}"/>
  </bookViews>
  <sheets>
    <sheet name="캐릭터 설정정리" sheetId="4" r:id="rId1"/>
    <sheet name="영장(R,H,M,L)" sheetId="3" r:id="rId2"/>
    <sheet name="캐릭터 구성(탱커,L)" sheetId="1" r:id="rId3"/>
    <sheet name="캐릭터 구성(딜러,L)" sheetId="5" r:id="rId4"/>
    <sheet name="캐릭터 구성(서포터,L)" sheetId="6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4" i="6" l="1"/>
  <c r="C18" i="6"/>
  <c r="C2" i="6"/>
  <c r="G35" i="6"/>
  <c r="G19" i="6"/>
  <c r="G3" i="6"/>
  <c r="T28" i="5"/>
  <c r="C34" i="5" l="1"/>
  <c r="C18" i="5"/>
  <c r="C29" i="5" s="1"/>
  <c r="G35" i="5"/>
  <c r="G19" i="5"/>
  <c r="G3" i="5"/>
  <c r="C2" i="5"/>
  <c r="C13" i="5" s="1"/>
  <c r="Q45" i="6"/>
  <c r="J45" i="6"/>
  <c r="T44" i="6"/>
  <c r="M44" i="6"/>
  <c r="J39" i="6"/>
  <c r="I39" i="6"/>
  <c r="E35" i="6"/>
  <c r="K39" i="6" s="1"/>
  <c r="C35" i="6"/>
  <c r="C45" i="6"/>
  <c r="J29" i="6"/>
  <c r="C29" i="6"/>
  <c r="M28" i="6"/>
  <c r="J23" i="6"/>
  <c r="I23" i="6"/>
  <c r="E19" i="6"/>
  <c r="K23" i="6" s="1"/>
  <c r="C19" i="6"/>
  <c r="J13" i="6"/>
  <c r="M12" i="6"/>
  <c r="K7" i="6"/>
  <c r="J7" i="6"/>
  <c r="I7" i="6"/>
  <c r="E3" i="6"/>
  <c r="C3" i="6"/>
  <c r="C13" i="6"/>
  <c r="J45" i="5"/>
  <c r="M44" i="5"/>
  <c r="K39" i="5"/>
  <c r="J39" i="5"/>
  <c r="I39" i="5"/>
  <c r="E35" i="5"/>
  <c r="C35" i="5"/>
  <c r="C45" i="5"/>
  <c r="Q29" i="5"/>
  <c r="J29" i="5"/>
  <c r="M28" i="5"/>
  <c r="J23" i="5"/>
  <c r="I23" i="5"/>
  <c r="E19" i="5"/>
  <c r="K23" i="5" s="1"/>
  <c r="C19" i="5"/>
  <c r="J13" i="5"/>
  <c r="M12" i="5"/>
  <c r="K7" i="5"/>
  <c r="J7" i="5"/>
  <c r="I7" i="5"/>
  <c r="E3" i="5"/>
  <c r="C3" i="5"/>
  <c r="C34" i="1"/>
  <c r="C45" i="1" s="1"/>
  <c r="Q45" i="1"/>
  <c r="J45" i="1"/>
  <c r="T44" i="1"/>
  <c r="M44" i="1"/>
  <c r="J39" i="1"/>
  <c r="I39" i="1"/>
  <c r="G35" i="1"/>
  <c r="E35" i="1"/>
  <c r="K39" i="1" s="1"/>
  <c r="C35" i="1"/>
  <c r="T28" i="1"/>
  <c r="M28" i="1"/>
  <c r="M12" i="1"/>
  <c r="Q29" i="1"/>
  <c r="J29" i="1"/>
  <c r="J13" i="1"/>
  <c r="C18" i="1"/>
  <c r="C29" i="1" s="1"/>
  <c r="J23" i="1"/>
  <c r="I23" i="1"/>
  <c r="G19" i="1"/>
  <c r="E19" i="1"/>
  <c r="K23" i="1" s="1"/>
  <c r="C19" i="1"/>
  <c r="J7" i="1"/>
  <c r="I7" i="1"/>
  <c r="L39" i="6" l="1"/>
  <c r="L23" i="6"/>
  <c r="L7" i="6"/>
  <c r="L39" i="5"/>
  <c r="L23" i="5"/>
  <c r="L7" i="5"/>
  <c r="L39" i="1"/>
  <c r="L23" i="1"/>
  <c r="G3" i="1" l="1"/>
  <c r="E3" i="1"/>
  <c r="K7" i="1" s="1"/>
  <c r="L7" i="1" s="1"/>
  <c r="C3" i="1"/>
  <c r="C2" i="1"/>
  <c r="C13" i="1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</futureMetadata>
  <valueMetadata count="1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</valueMetadata>
</metadata>
</file>

<file path=xl/sharedStrings.xml><?xml version="1.0" encoding="utf-8"?>
<sst xmlns="http://schemas.openxmlformats.org/spreadsheetml/2006/main" count="393" uniqueCount="107">
  <si>
    <t>값</t>
    <phoneticPr fontId="2" type="noConversion"/>
  </si>
  <si>
    <t>능력치</t>
    <phoneticPr fontId="2" type="noConversion"/>
  </si>
  <si>
    <t>스킬 수</t>
    <phoneticPr fontId="2" type="noConversion"/>
  </si>
  <si>
    <t>HP+MP</t>
    <phoneticPr fontId="2" type="noConversion"/>
  </si>
  <si>
    <t>효과
범위</t>
    <phoneticPr fontId="2" type="noConversion"/>
  </si>
  <si>
    <t>랭크-1</t>
    <phoneticPr fontId="2" type="noConversion"/>
  </si>
  <si>
    <t>스킬</t>
    <phoneticPr fontId="2" type="noConversion"/>
  </si>
  <si>
    <t>효과</t>
    <phoneticPr fontId="2" type="noConversion"/>
  </si>
  <si>
    <t>MP</t>
    <phoneticPr fontId="2" type="noConversion"/>
  </si>
  <si>
    <t>HP</t>
    <phoneticPr fontId="2" type="noConversion"/>
  </si>
  <si>
    <t>이미지</t>
    <phoneticPr fontId="2" type="noConversion"/>
  </si>
  <si>
    <t>탱커</t>
    <phoneticPr fontId="2" type="noConversion"/>
  </si>
  <si>
    <t>포지션</t>
    <phoneticPr fontId="2" type="noConversion"/>
  </si>
  <si>
    <t>L</t>
    <phoneticPr fontId="2" type="noConversion"/>
  </si>
  <si>
    <t>클라스</t>
    <phoneticPr fontId="2" type="noConversion"/>
  </si>
  <si>
    <t>영장</t>
    <phoneticPr fontId="2" type="noConversion"/>
  </si>
  <si>
    <t>덱종</t>
    <phoneticPr fontId="2" type="noConversion"/>
  </si>
  <si>
    <t>카드</t>
    <phoneticPr fontId="2" type="noConversion"/>
  </si>
  <si>
    <t>이동</t>
    <phoneticPr fontId="2" type="noConversion"/>
  </si>
  <si>
    <t>이름</t>
    <phoneticPr fontId="2" type="noConversion"/>
  </si>
  <si>
    <t>덱</t>
    <phoneticPr fontId="2" type="noConversion"/>
  </si>
  <si>
    <t>특징</t>
    <phoneticPr fontId="2" type="noConversion"/>
  </si>
  <si>
    <t>▶다양한 직업으로 수천가지의 전술을 구사하는종족
▶전사,프리스트,마법사,격투가,마녀,테이머,주술사,거너,도적 등</t>
    <phoneticPr fontId="2" type="noConversion"/>
  </si>
  <si>
    <t>딜러</t>
    <phoneticPr fontId="2" type="noConversion"/>
  </si>
  <si>
    <t>서포터</t>
    <phoneticPr fontId="2" type="noConversion"/>
  </si>
  <si>
    <t xml:space="preserve">노련한 대장군	</t>
    <phoneticPr fontId="2" type="noConversion"/>
  </si>
  <si>
    <t xml:space="preserve">왕국의 기사단장	</t>
    <phoneticPr fontId="2" type="noConversion"/>
  </si>
  <si>
    <t>모든 것을 막아내는 성벽</t>
  </si>
  <si>
    <t xml:space="preserve">전장을 휩쓰는 검투사	</t>
    <phoneticPr fontId="2" type="noConversion"/>
  </si>
  <si>
    <t xml:space="preserve">전장의 지휘관	</t>
    <phoneticPr fontId="2" type="noConversion"/>
  </si>
  <si>
    <t>전장을 불태우는 폭풍의 기사</t>
    <phoneticPr fontId="2" type="noConversion"/>
  </si>
  <si>
    <t>모두를 감싸는 수호자</t>
    <phoneticPr fontId="2" type="noConversion"/>
  </si>
  <si>
    <t>백성들의 성직자</t>
    <phoneticPr fontId="2" type="noConversion"/>
  </si>
  <si>
    <t>신성한 빛의 성직자</t>
    <phoneticPr fontId="2" type="noConversion"/>
  </si>
  <si>
    <t>H</t>
    <phoneticPr fontId="2" type="noConversion"/>
  </si>
  <si>
    <t xml:space="preserve">강인한 베테랑	</t>
    <phoneticPr fontId="2" type="noConversion"/>
  </si>
  <si>
    <t xml:space="preserve">마법 방패를 든 용병	</t>
    <phoneticPr fontId="2" type="noConversion"/>
  </si>
  <si>
    <t>피로 물든 방패의 전사</t>
    <phoneticPr fontId="2" type="noConversion"/>
  </si>
  <si>
    <t xml:space="preserve">불타는 복수를 꿈꾸는 전사	</t>
    <phoneticPr fontId="2" type="noConversion"/>
  </si>
  <si>
    <t xml:space="preserve">전투광 검사	</t>
    <phoneticPr fontId="2" type="noConversion"/>
  </si>
  <si>
    <t>광기의 검술사</t>
    <phoneticPr fontId="2" type="noConversion"/>
  </si>
  <si>
    <t>충직한 조력자</t>
    <phoneticPr fontId="2" type="noConversion"/>
  </si>
  <si>
    <t>마법을 다루는 현자</t>
    <phoneticPr fontId="2" type="noConversion"/>
  </si>
  <si>
    <t>전장의 음유시인</t>
    <phoneticPr fontId="2" type="noConversion"/>
  </si>
  <si>
    <t>M</t>
    <phoneticPr fontId="2" type="noConversion"/>
  </si>
  <si>
    <t xml:space="preserve">침착한 수비수	</t>
    <phoneticPr fontId="2" type="noConversion"/>
  </si>
  <si>
    <t xml:space="preserve">고요한 수호자	</t>
    <phoneticPr fontId="2" type="noConversion"/>
  </si>
  <si>
    <t>마법 방패를 두른 수호자</t>
    <phoneticPr fontId="2" type="noConversion"/>
  </si>
  <si>
    <t xml:space="preserve">정밀한 궁수	</t>
    <phoneticPr fontId="2" type="noConversion"/>
  </si>
  <si>
    <t xml:space="preserve">치밀한 저격수	</t>
    <phoneticPr fontId="2" type="noConversion"/>
  </si>
  <si>
    <t>암흑의 저격수</t>
    <phoneticPr fontId="2" type="noConversion"/>
  </si>
  <si>
    <t>노련한 전략가</t>
    <phoneticPr fontId="2" type="noConversion"/>
  </si>
  <si>
    <t>교활한 정보원</t>
    <phoneticPr fontId="2" type="noConversion"/>
  </si>
  <si>
    <t>현자의 돌을 지닌 연금술사</t>
    <phoneticPr fontId="2" type="noConversion"/>
  </si>
  <si>
    <t xml:space="preserve">최전선의 창병	</t>
    <phoneticPr fontId="2" type="noConversion"/>
  </si>
  <si>
    <t xml:space="preserve">그림자 속 암살자	</t>
    <phoneticPr fontId="2" type="noConversion"/>
  </si>
  <si>
    <t>죽음과 함께 걷는 암살자</t>
    <phoneticPr fontId="2" type="noConversion"/>
  </si>
  <si>
    <t>지주</t>
    <phoneticPr fontId="2" type="noConversion"/>
  </si>
  <si>
    <t>수생</t>
    <phoneticPr fontId="2" type="noConversion"/>
  </si>
  <si>
    <t>식물</t>
    <phoneticPr fontId="2" type="noConversion"/>
  </si>
  <si>
    <t>천익</t>
    <phoneticPr fontId="2" type="noConversion"/>
  </si>
  <si>
    <t>환수</t>
    <phoneticPr fontId="2" type="noConversion"/>
  </si>
  <si>
    <t>성휘</t>
    <phoneticPr fontId="2" type="noConversion"/>
  </si>
  <si>
    <t>이형</t>
    <phoneticPr fontId="2" type="noConversion"/>
  </si>
  <si>
    <t xml:space="preserve">어설푼 방패병	</t>
    <phoneticPr fontId="2" type="noConversion"/>
  </si>
  <si>
    <t>캐릭터구성</t>
    <phoneticPr fontId="2" type="noConversion"/>
  </si>
  <si>
    <t>불사</t>
    <phoneticPr fontId="2" type="noConversion"/>
  </si>
  <si>
    <t>기계</t>
    <phoneticPr fontId="2" type="noConversion"/>
  </si>
  <si>
    <t>클라스능력치</t>
    <phoneticPr fontId="2" type="noConversion"/>
  </si>
  <si>
    <t>R1</t>
    <phoneticPr fontId="2" type="noConversion"/>
  </si>
  <si>
    <t>R2</t>
    <phoneticPr fontId="2" type="noConversion"/>
  </si>
  <si>
    <t>R1, R2</t>
    <phoneticPr fontId="2" type="noConversion"/>
  </si>
  <si>
    <t>그림자속 수호자</t>
    <phoneticPr fontId="2" type="noConversion"/>
  </si>
  <si>
    <t>스피어러쉬</t>
    <phoneticPr fontId="2" type="noConversion"/>
  </si>
  <si>
    <t>어전트 가드</t>
    <phoneticPr fontId="2" type="noConversion"/>
  </si>
  <si>
    <t>그림자 벽</t>
    <phoneticPr fontId="2" type="noConversion"/>
  </si>
  <si>
    <t>어둠에서의 반격</t>
    <phoneticPr fontId="2" type="noConversion"/>
  </si>
  <si>
    <t>랭크-2</t>
    <phoneticPr fontId="2" type="noConversion"/>
  </si>
  <si>
    <t>랭크</t>
    <phoneticPr fontId="2" type="noConversion"/>
  </si>
  <si>
    <t>-</t>
    <phoneticPr fontId="2" type="noConversion"/>
  </si>
  <si>
    <t>"1열" 중 한칸을 선택하여 방향으로 변경후 선택한 칸으로 
이동한다. 이동하려는 칸에 다른캐릭터가 존재하는 경우 데미지 1을 주고 이동하지 않는다.</t>
    <phoneticPr fontId="2" type="noConversion"/>
  </si>
  <si>
    <t>이번 라운드에 "CT" 칸에 있는 캐릭터는 데미지를 받지않는다</t>
    <phoneticPr fontId="2" type="noConversion"/>
  </si>
  <si>
    <t>스피어가드</t>
    <phoneticPr fontId="2" type="noConversion"/>
  </si>
  <si>
    <t>이번 라운드에 "CT" 칸에 있는 캐릭터는 데미지를 0으로한다. 그후 데미지를 준 캐릭터에게 2데미지를 준다.</t>
    <phoneticPr fontId="2" type="noConversion"/>
  </si>
  <si>
    <t>이번턴까지 "1-F"칸에 이동불가지역을 형성한다. "1-F"칸에 캐릭터가 있을 경우 스킬은 효과처리되지 않는다.</t>
    <phoneticPr fontId="2" type="noConversion"/>
  </si>
  <si>
    <t>이번라운드에 "1-F"에 1데미지를 준다.</t>
    <phoneticPr fontId="2" type="noConversion"/>
  </si>
  <si>
    <t>하얀검사</t>
    <phoneticPr fontId="2" type="noConversion"/>
  </si>
  <si>
    <t>햐안검무</t>
    <phoneticPr fontId="2" type="noConversion"/>
  </si>
  <si>
    <t>그림자베기</t>
    <phoneticPr fontId="2" type="noConversion"/>
  </si>
  <si>
    <t>그림자 수리검</t>
    <phoneticPr fontId="2" type="noConversion"/>
  </si>
  <si>
    <t>랭크-3</t>
    <phoneticPr fontId="2" type="noConversion"/>
  </si>
  <si>
    <t>죽음의 발자국</t>
    <phoneticPr fontId="2" type="noConversion"/>
  </si>
  <si>
    <t>"1-F"칸으로 이동후 "2-FL1", "2-F", "2-FR1"칸에 2데미지를 준다</t>
    <phoneticPr fontId="2" type="noConversion"/>
  </si>
  <si>
    <t xml:space="preserve"> "2-F"에 1데미지를 준다.</t>
    <phoneticPr fontId="2" type="noConversion"/>
  </si>
  <si>
    <t>"1-F","1-FR"에 1데미지를 준다.</t>
    <phoneticPr fontId="2" type="noConversion"/>
  </si>
  <si>
    <t>"1-F","1-FL"에 1데미지를 준다.</t>
    <phoneticPr fontId="2" type="noConversion"/>
  </si>
  <si>
    <t>자유의 치유사</t>
    <phoneticPr fontId="2" type="noConversion"/>
  </si>
  <si>
    <t>해방의 빛</t>
    <phoneticPr fontId="2" type="noConversion"/>
  </si>
  <si>
    <t>검은 마력의 저주사</t>
    <phoneticPr fontId="2" type="noConversion"/>
  </si>
  <si>
    <t>"1-FR","1-FL"에 회복1을 한다</t>
    <phoneticPr fontId="2" type="noConversion"/>
  </si>
  <si>
    <t>행운의 치료사</t>
    <phoneticPr fontId="2" type="noConversion"/>
  </si>
  <si>
    <t>행운의 손길</t>
    <phoneticPr fontId="2" type="noConversion"/>
  </si>
  <si>
    <t>주사위를 굴려 1,2가 나오면 "1열 F칸"에 있는 캐릭터에게 HP+3을 준다.</t>
    <phoneticPr fontId="2" type="noConversion"/>
  </si>
  <si>
    <t>저주의 낙인</t>
    <phoneticPr fontId="2" type="noConversion"/>
  </si>
  <si>
    <t>어둠의 중얼거림</t>
    <phoneticPr fontId="2" type="noConversion"/>
  </si>
  <si>
    <t>"1-FR"에 있는 캐릭터는 다음라운드까지 데미지를 입는 경우 +1를 더 받는다.</t>
    <phoneticPr fontId="2" type="noConversion"/>
  </si>
  <si>
    <t>"1-FL"에 있는 캐릭터는 다음라운드까지 이동할수없다.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</si>
</sst>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_);[Red]\(0\)"/>
  </numFmts>
  <fonts count="7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sz val="8"/>
      <color theme="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5" tint="0.39997558519241921"/>
        <bgColor indexed="64"/>
      </patternFill>
    </fill>
  </fills>
  <borders count="26">
    <border>
      <left/>
      <right/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</borders>
  <cellStyleXfs count="2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</cellStyleXfs>
  <cellXfs count="87">
    <xf numFmtId="0" fontId="0" fillId="0" borderId="0" xfId="0">
      <alignment vertical="center"/>
    </xf>
    <xf numFmtId="176" fontId="0" fillId="0" borderId="1" xfId="1" applyNumberFormat="1" applyFont="1" applyBorder="1">
      <alignment vertical="center"/>
    </xf>
    <xf numFmtId="41" fontId="0" fillId="0" borderId="2" xfId="1" applyFont="1" applyBorder="1">
      <alignment vertical="center"/>
    </xf>
    <xf numFmtId="41" fontId="0" fillId="0" borderId="3" xfId="1" applyFont="1" applyBorder="1">
      <alignment vertical="center"/>
    </xf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41" fontId="0" fillId="0" borderId="6" xfId="0" applyNumberFormat="1" applyBorder="1">
      <alignment vertical="center"/>
    </xf>
    <xf numFmtId="41" fontId="0" fillId="0" borderId="0" xfId="0" applyNumberFormat="1">
      <alignment vertical="center"/>
    </xf>
    <xf numFmtId="0" fontId="0" fillId="2" borderId="15" xfId="0" applyFill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2" borderId="14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5" fillId="0" borderId="14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1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5" xfId="0" applyBorder="1">
      <alignment vertical="center"/>
    </xf>
    <xf numFmtId="0" fontId="0" fillId="0" borderId="14" xfId="0" applyBorder="1">
      <alignment vertical="center"/>
    </xf>
    <xf numFmtId="0" fontId="0" fillId="0" borderId="13" xfId="0" applyBorder="1">
      <alignment vertical="center"/>
    </xf>
    <xf numFmtId="0" fontId="0" fillId="0" borderId="3" xfId="0" applyBorder="1">
      <alignment vertical="center"/>
    </xf>
    <xf numFmtId="0" fontId="0" fillId="0" borderId="2" xfId="0" applyBorder="1">
      <alignment vertical="center"/>
    </xf>
    <xf numFmtId="0" fontId="0" fillId="0" borderId="1" xfId="0" applyBorder="1">
      <alignment vertical="center"/>
    </xf>
    <xf numFmtId="0" fontId="0" fillId="2" borderId="12" xfId="0" applyFill="1" applyBorder="1" applyAlignment="1">
      <alignment horizontal="center" vertical="center"/>
    </xf>
    <xf numFmtId="41" fontId="3" fillId="0" borderId="0" xfId="1" applyFont="1" applyFill="1" applyBorder="1" applyAlignment="1">
      <alignment vertical="center"/>
    </xf>
    <xf numFmtId="49" fontId="0" fillId="0" borderId="0" xfId="1" applyNumberFormat="1" applyFont="1" applyFill="1" applyBorder="1" applyAlignment="1">
      <alignment vertical="center"/>
    </xf>
    <xf numFmtId="0" fontId="0" fillId="2" borderId="5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41" fontId="6" fillId="0" borderId="0" xfId="1" applyFont="1" applyFill="1" applyBorder="1" applyAlignment="1">
      <alignment vertical="center" wrapText="1"/>
    </xf>
    <xf numFmtId="0" fontId="0" fillId="0" borderId="23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8" xfId="0" applyBorder="1" applyAlignment="1">
      <alignment horizontal="left" vertical="center"/>
    </xf>
    <xf numFmtId="0" fontId="0" fillId="0" borderId="16" xfId="0" applyBorder="1" applyAlignment="1">
      <alignment horizontal="left" vertical="center"/>
    </xf>
    <xf numFmtId="0" fontId="0" fillId="3" borderId="19" xfId="0" applyFill="1" applyBorder="1" applyAlignment="1">
      <alignment horizontal="center" vertical="center"/>
    </xf>
    <xf numFmtId="0" fontId="0" fillId="3" borderId="18" xfId="0" applyFill="1" applyBorder="1" applyAlignment="1">
      <alignment horizontal="center" vertical="center"/>
    </xf>
    <xf numFmtId="0" fontId="0" fillId="3" borderId="17" xfId="0" applyFill="1" applyBorder="1" applyAlignment="1">
      <alignment horizontal="center" vertical="center"/>
    </xf>
    <xf numFmtId="0" fontId="4" fillId="0" borderId="14" xfId="0" applyFont="1" applyBorder="1" applyAlignment="1">
      <alignment horizontal="left" vertical="top" wrapText="1"/>
    </xf>
    <xf numFmtId="0" fontId="4" fillId="0" borderId="13" xfId="0" applyFont="1" applyBorder="1" applyAlignment="1">
      <alignment horizontal="left" vertical="top" wrapText="1"/>
    </xf>
    <xf numFmtId="0" fontId="0" fillId="0" borderId="14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5" borderId="19" xfId="0" applyFill="1" applyBorder="1" applyAlignment="1">
      <alignment horizontal="center" vertical="center"/>
    </xf>
    <xf numFmtId="0" fontId="0" fillId="5" borderId="18" xfId="0" applyFill="1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41" fontId="0" fillId="0" borderId="11" xfId="1" applyFont="1" applyBorder="1" applyAlignment="1">
      <alignment horizontal="right" vertical="center"/>
    </xf>
    <xf numFmtId="41" fontId="0" fillId="0" borderId="20" xfId="1" applyFont="1" applyBorder="1" applyAlignment="1">
      <alignment horizontal="right" vertical="center"/>
    </xf>
    <xf numFmtId="41" fontId="0" fillId="0" borderId="9" xfId="1" applyFont="1" applyBorder="1" applyAlignment="1">
      <alignment horizontal="right" vertical="center"/>
    </xf>
    <xf numFmtId="0" fontId="0" fillId="2" borderId="8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49" fontId="0" fillId="0" borderId="11" xfId="1" applyNumberFormat="1" applyFont="1" applyBorder="1" applyAlignment="1">
      <alignment horizontal="center" vertical="center"/>
    </xf>
    <xf numFmtId="49" fontId="0" fillId="0" borderId="20" xfId="1" applyNumberFormat="1" applyFont="1" applyBorder="1" applyAlignment="1">
      <alignment horizontal="center" vertical="center"/>
    </xf>
    <xf numFmtId="49" fontId="0" fillId="0" borderId="2" xfId="1" applyNumberFormat="1" applyFont="1" applyBorder="1" applyAlignment="1">
      <alignment horizontal="center" vertical="center"/>
    </xf>
    <xf numFmtId="49" fontId="0" fillId="0" borderId="1" xfId="1" applyNumberFormat="1" applyFont="1" applyBorder="1" applyAlignment="1">
      <alignment horizontal="center" vertical="center"/>
    </xf>
    <xf numFmtId="41" fontId="3" fillId="0" borderId="14" xfId="1" applyFont="1" applyBorder="1" applyAlignment="1">
      <alignment horizontal="left" vertical="center" wrapText="1"/>
    </xf>
    <xf numFmtId="41" fontId="3" fillId="0" borderId="14" xfId="1" applyFont="1" applyBorder="1" applyAlignment="1">
      <alignment horizontal="left" vertical="center"/>
    </xf>
    <xf numFmtId="41" fontId="3" fillId="0" borderId="13" xfId="1" applyFont="1" applyBorder="1" applyAlignment="1">
      <alignment horizontal="left" vertical="center"/>
    </xf>
    <xf numFmtId="41" fontId="6" fillId="0" borderId="14" xfId="1" applyFont="1" applyBorder="1" applyAlignment="1">
      <alignment horizontal="left" vertical="center" wrapText="1"/>
    </xf>
    <xf numFmtId="0" fontId="0" fillId="4" borderId="19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41" fontId="0" fillId="0" borderId="14" xfId="1" applyFont="1" applyBorder="1" applyAlignment="1">
      <alignment horizontal="right" vertical="center"/>
    </xf>
    <xf numFmtId="41" fontId="0" fillId="0" borderId="13" xfId="1" applyFont="1" applyBorder="1" applyAlignment="1">
      <alignment horizontal="right" vertical="center"/>
    </xf>
    <xf numFmtId="49" fontId="0" fillId="0" borderId="21" xfId="0" applyNumberFormat="1" applyBorder="1" applyAlignment="1">
      <alignment horizontal="center" vertical="center"/>
    </xf>
    <xf numFmtId="49" fontId="0" fillId="0" borderId="22" xfId="0" applyNumberForma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0" borderId="14" xfId="0" applyBorder="1" applyAlignment="1">
      <alignment horizontal="left" vertical="center"/>
    </xf>
    <xf numFmtId="0" fontId="0" fillId="0" borderId="13" xfId="0" applyBorder="1" applyAlignment="1">
      <alignment horizontal="left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horizontal="center" vertical="center" wrapText="1"/>
    </xf>
  </cellXfs>
  <cellStyles count="2">
    <cellStyle name="쉼표 [0]" xfId="1" builtinId="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microsoft.com/office/2017/06/relationships/rdRichValueTypes" Target="richData/rdRichValueType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microsoft.com/office/2017/06/relationships/rdRichValueStructure" Target="richData/rdrichvaluestructur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microsoft.com/office/2017/06/relationships/rdRichValue" Target="richData/rdrichvalue.xml"/><Relationship Id="rId5" Type="http://schemas.openxmlformats.org/officeDocument/2006/relationships/worksheet" Target="worksheets/sheet5.xml"/><Relationship Id="rId10" Type="http://schemas.microsoft.com/office/2022/10/relationships/richValueRel" Target="richData/richValueRel.xml"/><Relationship Id="rId4" Type="http://schemas.openxmlformats.org/officeDocument/2006/relationships/worksheet" Target="worksheets/sheet4.xml"/><Relationship Id="rId9" Type="http://schemas.openxmlformats.org/officeDocument/2006/relationships/sheetMetadata" Target="metadata.xml"/><Relationship Id="rId14" Type="http://schemas.openxmlformats.org/officeDocument/2006/relationships/calcChain" Target="calcChain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15</xdr:row>
      <xdr:rowOff>1440367</xdr:rowOff>
    </xdr:from>
    <xdr:to>
      <xdr:col>4</xdr:col>
      <xdr:colOff>232317</xdr:colOff>
      <xdr:row>15</xdr:row>
      <xdr:rowOff>1835305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3454D735-DF14-4321-B1AE-F60B26B2794E}"/>
            </a:ext>
          </a:extLst>
        </xdr:cNvPr>
        <xdr:cNvSpPr/>
      </xdr:nvSpPr>
      <xdr:spPr>
        <a:xfrm>
          <a:off x="2513671" y="753172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15</xdr:row>
      <xdr:rowOff>1248937</xdr:rowOff>
    </xdr:from>
    <xdr:to>
      <xdr:col>4</xdr:col>
      <xdr:colOff>575217</xdr:colOff>
      <xdr:row>15</xdr:row>
      <xdr:rowOff>1643875</xdr:rowOff>
    </xdr:to>
    <xdr:sp macro="" textlink="">
      <xdr:nvSpPr>
        <xdr:cNvPr id="22" name="육각형 21">
          <a:extLst>
            <a:ext uri="{FF2B5EF4-FFF2-40B4-BE49-F238E27FC236}">
              <a16:creationId xmlns:a16="http://schemas.microsoft.com/office/drawing/2014/main" id="{DED385C3-C919-4F9C-83F2-B8FCEE5C5851}"/>
            </a:ext>
          </a:extLst>
        </xdr:cNvPr>
        <xdr:cNvSpPr/>
      </xdr:nvSpPr>
      <xdr:spPr>
        <a:xfrm>
          <a:off x="2856571" y="734029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15</xdr:row>
      <xdr:rowOff>1443154</xdr:rowOff>
    </xdr:from>
    <xdr:to>
      <xdr:col>5</xdr:col>
      <xdr:colOff>235104</xdr:colOff>
      <xdr:row>15</xdr:row>
      <xdr:rowOff>1838092</xdr:rowOff>
    </xdr:to>
    <xdr:sp macro="" textlink="">
      <xdr:nvSpPr>
        <xdr:cNvPr id="23" name="육각형 22">
          <a:extLst>
            <a:ext uri="{FF2B5EF4-FFF2-40B4-BE49-F238E27FC236}">
              <a16:creationId xmlns:a16="http://schemas.microsoft.com/office/drawing/2014/main" id="{2265F37A-7F94-44F7-AE0E-6822FEB48FAF}"/>
            </a:ext>
          </a:extLst>
        </xdr:cNvPr>
        <xdr:cNvSpPr/>
      </xdr:nvSpPr>
      <xdr:spPr>
        <a:xfrm>
          <a:off x="3204117" y="75345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15</xdr:row>
      <xdr:rowOff>1837163</xdr:rowOff>
    </xdr:from>
    <xdr:to>
      <xdr:col>5</xdr:col>
      <xdr:colOff>243467</xdr:colOff>
      <xdr:row>15</xdr:row>
      <xdr:rowOff>2232101</xdr:rowOff>
    </xdr:to>
    <xdr:sp macro="" textlink="">
      <xdr:nvSpPr>
        <xdr:cNvPr id="24" name="육각형 23">
          <a:extLst>
            <a:ext uri="{FF2B5EF4-FFF2-40B4-BE49-F238E27FC236}">
              <a16:creationId xmlns:a16="http://schemas.microsoft.com/office/drawing/2014/main" id="{1924BFFA-BC3A-46CF-B855-B5B7173DBB5B}"/>
            </a:ext>
          </a:extLst>
        </xdr:cNvPr>
        <xdr:cNvSpPr/>
      </xdr:nvSpPr>
      <xdr:spPr>
        <a:xfrm>
          <a:off x="3212480" y="792851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15</xdr:row>
      <xdr:rowOff>2026733</xdr:rowOff>
    </xdr:from>
    <xdr:to>
      <xdr:col>4</xdr:col>
      <xdr:colOff>577075</xdr:colOff>
      <xdr:row>15</xdr:row>
      <xdr:rowOff>2421671</xdr:rowOff>
    </xdr:to>
    <xdr:sp macro="" textlink="">
      <xdr:nvSpPr>
        <xdr:cNvPr id="25" name="육각형 24">
          <a:extLst>
            <a:ext uri="{FF2B5EF4-FFF2-40B4-BE49-F238E27FC236}">
              <a16:creationId xmlns:a16="http://schemas.microsoft.com/office/drawing/2014/main" id="{7ED5E9FA-03B0-4BFC-A543-BB39E91BA0CC}"/>
            </a:ext>
          </a:extLst>
        </xdr:cNvPr>
        <xdr:cNvSpPr/>
      </xdr:nvSpPr>
      <xdr:spPr>
        <a:xfrm>
          <a:off x="2858429" y="811808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15</xdr:row>
      <xdr:rowOff>1830657</xdr:rowOff>
    </xdr:from>
    <xdr:to>
      <xdr:col>4</xdr:col>
      <xdr:colOff>232317</xdr:colOff>
      <xdr:row>15</xdr:row>
      <xdr:rowOff>2225595</xdr:rowOff>
    </xdr:to>
    <xdr:sp macro="" textlink="">
      <xdr:nvSpPr>
        <xdr:cNvPr id="26" name="육각형 25">
          <a:extLst>
            <a:ext uri="{FF2B5EF4-FFF2-40B4-BE49-F238E27FC236}">
              <a16:creationId xmlns:a16="http://schemas.microsoft.com/office/drawing/2014/main" id="{89E58A02-45B6-4215-96B3-B358192DD1A0}"/>
            </a:ext>
          </a:extLst>
        </xdr:cNvPr>
        <xdr:cNvSpPr/>
      </xdr:nvSpPr>
      <xdr:spPr>
        <a:xfrm>
          <a:off x="2513671" y="792201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31</xdr:row>
      <xdr:rowOff>1440367</xdr:rowOff>
    </xdr:from>
    <xdr:to>
      <xdr:col>4</xdr:col>
      <xdr:colOff>232317</xdr:colOff>
      <xdr:row>31</xdr:row>
      <xdr:rowOff>1835305</xdr:rowOff>
    </xdr:to>
    <xdr:sp macro="" textlink="">
      <xdr:nvSpPr>
        <xdr:cNvPr id="40" name="육각형 39">
          <a:extLst>
            <a:ext uri="{FF2B5EF4-FFF2-40B4-BE49-F238E27FC236}">
              <a16:creationId xmlns:a16="http://schemas.microsoft.com/office/drawing/2014/main" id="{91912BB5-F594-4052-AC1C-516EB407E970}"/>
            </a:ext>
          </a:extLst>
        </xdr:cNvPr>
        <xdr:cNvSpPr/>
      </xdr:nvSpPr>
      <xdr:spPr>
        <a:xfrm>
          <a:off x="2491766" y="10965367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31</xdr:row>
      <xdr:rowOff>1248937</xdr:rowOff>
    </xdr:from>
    <xdr:to>
      <xdr:col>4</xdr:col>
      <xdr:colOff>575217</xdr:colOff>
      <xdr:row>31</xdr:row>
      <xdr:rowOff>1643875</xdr:rowOff>
    </xdr:to>
    <xdr:sp macro="" textlink="">
      <xdr:nvSpPr>
        <xdr:cNvPr id="41" name="육각형 40">
          <a:extLst>
            <a:ext uri="{FF2B5EF4-FFF2-40B4-BE49-F238E27FC236}">
              <a16:creationId xmlns:a16="http://schemas.microsoft.com/office/drawing/2014/main" id="{7586C805-56C5-4CCB-8FE2-682D6A1FACA4}"/>
            </a:ext>
          </a:extLst>
        </xdr:cNvPr>
        <xdr:cNvSpPr/>
      </xdr:nvSpPr>
      <xdr:spPr>
        <a:xfrm>
          <a:off x="2827366" y="1077393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31</xdr:row>
      <xdr:rowOff>1443154</xdr:rowOff>
    </xdr:from>
    <xdr:to>
      <xdr:col>5</xdr:col>
      <xdr:colOff>235104</xdr:colOff>
      <xdr:row>31</xdr:row>
      <xdr:rowOff>1838092</xdr:rowOff>
    </xdr:to>
    <xdr:sp macro="" textlink="">
      <xdr:nvSpPr>
        <xdr:cNvPr id="42" name="육각형 41">
          <a:extLst>
            <a:ext uri="{FF2B5EF4-FFF2-40B4-BE49-F238E27FC236}">
              <a16:creationId xmlns:a16="http://schemas.microsoft.com/office/drawing/2014/main" id="{AAAE19FF-15C7-4575-8963-A927D09A29D4}"/>
            </a:ext>
          </a:extLst>
        </xdr:cNvPr>
        <xdr:cNvSpPr/>
      </xdr:nvSpPr>
      <xdr:spPr>
        <a:xfrm>
          <a:off x="3174912" y="10968154"/>
          <a:ext cx="46197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31</xdr:row>
      <xdr:rowOff>1837163</xdr:rowOff>
    </xdr:from>
    <xdr:to>
      <xdr:col>5</xdr:col>
      <xdr:colOff>243467</xdr:colOff>
      <xdr:row>31</xdr:row>
      <xdr:rowOff>2232101</xdr:rowOff>
    </xdr:to>
    <xdr:sp macro="" textlink="">
      <xdr:nvSpPr>
        <xdr:cNvPr id="43" name="육각형 42">
          <a:extLst>
            <a:ext uri="{FF2B5EF4-FFF2-40B4-BE49-F238E27FC236}">
              <a16:creationId xmlns:a16="http://schemas.microsoft.com/office/drawing/2014/main" id="{4D32A0D3-2EE2-4518-B91C-F14546A473C7}"/>
            </a:ext>
          </a:extLst>
        </xdr:cNvPr>
        <xdr:cNvSpPr/>
      </xdr:nvSpPr>
      <xdr:spPr>
        <a:xfrm>
          <a:off x="3183275" y="11362163"/>
          <a:ext cx="46197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31</xdr:row>
      <xdr:rowOff>2026733</xdr:rowOff>
    </xdr:from>
    <xdr:to>
      <xdr:col>4</xdr:col>
      <xdr:colOff>577075</xdr:colOff>
      <xdr:row>31</xdr:row>
      <xdr:rowOff>2421671</xdr:rowOff>
    </xdr:to>
    <xdr:sp macro="" textlink="">
      <xdr:nvSpPr>
        <xdr:cNvPr id="44" name="육각형 43">
          <a:extLst>
            <a:ext uri="{FF2B5EF4-FFF2-40B4-BE49-F238E27FC236}">
              <a16:creationId xmlns:a16="http://schemas.microsoft.com/office/drawing/2014/main" id="{DC6D2A5C-32D5-41D6-A35E-3D06DA41CEDF}"/>
            </a:ext>
          </a:extLst>
        </xdr:cNvPr>
        <xdr:cNvSpPr/>
      </xdr:nvSpPr>
      <xdr:spPr>
        <a:xfrm>
          <a:off x="2829224" y="1155173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31</xdr:row>
      <xdr:rowOff>1830657</xdr:rowOff>
    </xdr:from>
    <xdr:to>
      <xdr:col>4</xdr:col>
      <xdr:colOff>232317</xdr:colOff>
      <xdr:row>31</xdr:row>
      <xdr:rowOff>2225595</xdr:rowOff>
    </xdr:to>
    <xdr:sp macro="" textlink="">
      <xdr:nvSpPr>
        <xdr:cNvPr id="45" name="육각형 44">
          <a:extLst>
            <a:ext uri="{FF2B5EF4-FFF2-40B4-BE49-F238E27FC236}">
              <a16:creationId xmlns:a16="http://schemas.microsoft.com/office/drawing/2014/main" id="{D0F3D747-C3DF-4601-96C8-23114DB20A2A}"/>
            </a:ext>
          </a:extLst>
        </xdr:cNvPr>
        <xdr:cNvSpPr/>
      </xdr:nvSpPr>
      <xdr:spPr>
        <a:xfrm>
          <a:off x="2491766" y="11355657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108858</xdr:colOff>
      <xdr:row>31</xdr:row>
      <xdr:rowOff>1251858</xdr:rowOff>
    </xdr:from>
    <xdr:to>
      <xdr:col>11</xdr:col>
      <xdr:colOff>578138</xdr:colOff>
      <xdr:row>31</xdr:row>
      <xdr:rowOff>1646796</xdr:rowOff>
    </xdr:to>
    <xdr:sp macro="" textlink="">
      <xdr:nvSpPr>
        <xdr:cNvPr id="47" name="육각형 46">
          <a:extLst>
            <a:ext uri="{FF2B5EF4-FFF2-40B4-BE49-F238E27FC236}">
              <a16:creationId xmlns:a16="http://schemas.microsoft.com/office/drawing/2014/main" id="{3796C36B-8B0B-47A4-9D07-5B14BDEEF1FC}"/>
            </a:ext>
          </a:extLst>
        </xdr:cNvPr>
        <xdr:cNvSpPr/>
      </xdr:nvSpPr>
      <xdr:spPr>
        <a:xfrm>
          <a:off x="7347858" y="2379889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47</xdr:row>
      <xdr:rowOff>1440367</xdr:rowOff>
    </xdr:from>
    <xdr:to>
      <xdr:col>4</xdr:col>
      <xdr:colOff>232317</xdr:colOff>
      <xdr:row>47</xdr:row>
      <xdr:rowOff>1835305</xdr:rowOff>
    </xdr:to>
    <xdr:sp macro="" textlink="">
      <xdr:nvSpPr>
        <xdr:cNvPr id="62" name="육각형 61">
          <a:extLst>
            <a:ext uri="{FF2B5EF4-FFF2-40B4-BE49-F238E27FC236}">
              <a16:creationId xmlns:a16="http://schemas.microsoft.com/office/drawing/2014/main" id="{59572884-2813-40B0-9714-AE36AF07D7EA}"/>
            </a:ext>
          </a:extLst>
        </xdr:cNvPr>
        <xdr:cNvSpPr/>
      </xdr:nvSpPr>
      <xdr:spPr>
        <a:xfrm>
          <a:off x="2491766" y="23783296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47</xdr:row>
      <xdr:rowOff>1248937</xdr:rowOff>
    </xdr:from>
    <xdr:to>
      <xdr:col>4</xdr:col>
      <xdr:colOff>575217</xdr:colOff>
      <xdr:row>47</xdr:row>
      <xdr:rowOff>1643875</xdr:rowOff>
    </xdr:to>
    <xdr:sp macro="" textlink="">
      <xdr:nvSpPr>
        <xdr:cNvPr id="63" name="육각형 62">
          <a:extLst>
            <a:ext uri="{FF2B5EF4-FFF2-40B4-BE49-F238E27FC236}">
              <a16:creationId xmlns:a16="http://schemas.microsoft.com/office/drawing/2014/main" id="{CB04705B-B31C-4E9E-877E-146266281EC0}"/>
            </a:ext>
          </a:extLst>
        </xdr:cNvPr>
        <xdr:cNvSpPr/>
      </xdr:nvSpPr>
      <xdr:spPr>
        <a:xfrm>
          <a:off x="2827366" y="23591866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47</xdr:row>
      <xdr:rowOff>1443154</xdr:rowOff>
    </xdr:from>
    <xdr:to>
      <xdr:col>5</xdr:col>
      <xdr:colOff>235104</xdr:colOff>
      <xdr:row>47</xdr:row>
      <xdr:rowOff>1838092</xdr:rowOff>
    </xdr:to>
    <xdr:sp macro="" textlink="">
      <xdr:nvSpPr>
        <xdr:cNvPr id="64" name="육각형 63">
          <a:extLst>
            <a:ext uri="{FF2B5EF4-FFF2-40B4-BE49-F238E27FC236}">
              <a16:creationId xmlns:a16="http://schemas.microsoft.com/office/drawing/2014/main" id="{ED0B7CB7-715F-460B-8DFC-17E505C77E86}"/>
            </a:ext>
          </a:extLst>
        </xdr:cNvPr>
        <xdr:cNvSpPr/>
      </xdr:nvSpPr>
      <xdr:spPr>
        <a:xfrm>
          <a:off x="3174912" y="23786083"/>
          <a:ext cx="46197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47</xdr:row>
      <xdr:rowOff>1837163</xdr:rowOff>
    </xdr:from>
    <xdr:to>
      <xdr:col>5</xdr:col>
      <xdr:colOff>243467</xdr:colOff>
      <xdr:row>47</xdr:row>
      <xdr:rowOff>2232101</xdr:rowOff>
    </xdr:to>
    <xdr:sp macro="" textlink="">
      <xdr:nvSpPr>
        <xdr:cNvPr id="65" name="육각형 64">
          <a:extLst>
            <a:ext uri="{FF2B5EF4-FFF2-40B4-BE49-F238E27FC236}">
              <a16:creationId xmlns:a16="http://schemas.microsoft.com/office/drawing/2014/main" id="{53850623-BE52-490E-B5EE-DD5297A9DDB5}"/>
            </a:ext>
          </a:extLst>
        </xdr:cNvPr>
        <xdr:cNvSpPr/>
      </xdr:nvSpPr>
      <xdr:spPr>
        <a:xfrm>
          <a:off x="3183275" y="24180092"/>
          <a:ext cx="46197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47</xdr:row>
      <xdr:rowOff>2026733</xdr:rowOff>
    </xdr:from>
    <xdr:to>
      <xdr:col>4</xdr:col>
      <xdr:colOff>577075</xdr:colOff>
      <xdr:row>47</xdr:row>
      <xdr:rowOff>2421671</xdr:rowOff>
    </xdr:to>
    <xdr:sp macro="" textlink="">
      <xdr:nvSpPr>
        <xdr:cNvPr id="66" name="육각형 65">
          <a:extLst>
            <a:ext uri="{FF2B5EF4-FFF2-40B4-BE49-F238E27FC236}">
              <a16:creationId xmlns:a16="http://schemas.microsoft.com/office/drawing/2014/main" id="{2F68D00F-C7A1-45A3-803D-4C9902629D05}"/>
            </a:ext>
          </a:extLst>
        </xdr:cNvPr>
        <xdr:cNvSpPr/>
      </xdr:nvSpPr>
      <xdr:spPr>
        <a:xfrm>
          <a:off x="2829224" y="2436966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47</xdr:row>
      <xdr:rowOff>1830657</xdr:rowOff>
    </xdr:from>
    <xdr:to>
      <xdr:col>4</xdr:col>
      <xdr:colOff>232317</xdr:colOff>
      <xdr:row>47</xdr:row>
      <xdr:rowOff>2225595</xdr:rowOff>
    </xdr:to>
    <xdr:sp macro="" textlink="">
      <xdr:nvSpPr>
        <xdr:cNvPr id="67" name="육각형 66">
          <a:extLst>
            <a:ext uri="{FF2B5EF4-FFF2-40B4-BE49-F238E27FC236}">
              <a16:creationId xmlns:a16="http://schemas.microsoft.com/office/drawing/2014/main" id="{BBDA0885-77BD-4DDF-9522-FE041C1A6A65}"/>
            </a:ext>
          </a:extLst>
        </xdr:cNvPr>
        <xdr:cNvSpPr/>
      </xdr:nvSpPr>
      <xdr:spPr>
        <a:xfrm>
          <a:off x="2491766" y="24173586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108858</xdr:colOff>
      <xdr:row>47</xdr:row>
      <xdr:rowOff>1251858</xdr:rowOff>
    </xdr:from>
    <xdr:to>
      <xdr:col>11</xdr:col>
      <xdr:colOff>578138</xdr:colOff>
      <xdr:row>47</xdr:row>
      <xdr:rowOff>1646796</xdr:rowOff>
    </xdr:to>
    <xdr:sp macro="" textlink="">
      <xdr:nvSpPr>
        <xdr:cNvPr id="68" name="육각형 67">
          <a:extLst>
            <a:ext uri="{FF2B5EF4-FFF2-40B4-BE49-F238E27FC236}">
              <a16:creationId xmlns:a16="http://schemas.microsoft.com/office/drawing/2014/main" id="{B83B28FB-688E-48C8-9F12-F10E6D182D54}"/>
            </a:ext>
          </a:extLst>
        </xdr:cNvPr>
        <xdr:cNvSpPr/>
      </xdr:nvSpPr>
      <xdr:spPr>
        <a:xfrm>
          <a:off x="7347858" y="2359478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tx1">
            <a:lumMod val="95000"/>
            <a:lumOff val="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15</xdr:row>
      <xdr:rowOff>1440367</xdr:rowOff>
    </xdr:from>
    <xdr:to>
      <xdr:col>4</xdr:col>
      <xdr:colOff>232317</xdr:colOff>
      <xdr:row>15</xdr:row>
      <xdr:rowOff>1835305</xdr:rowOff>
    </xdr:to>
    <xdr:sp macro="" textlink="">
      <xdr:nvSpPr>
        <xdr:cNvPr id="2" name="육각형 1">
          <a:extLst>
            <a:ext uri="{FF2B5EF4-FFF2-40B4-BE49-F238E27FC236}">
              <a16:creationId xmlns:a16="http://schemas.microsoft.com/office/drawing/2014/main" id="{5DD4A868-74A2-45B7-BA2D-4D45DCED2422}"/>
            </a:ext>
          </a:extLst>
        </xdr:cNvPr>
        <xdr:cNvSpPr/>
      </xdr:nvSpPr>
      <xdr:spPr>
        <a:xfrm>
          <a:off x="2508095" y="111844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15</xdr:row>
      <xdr:rowOff>1248937</xdr:rowOff>
    </xdr:from>
    <xdr:to>
      <xdr:col>4</xdr:col>
      <xdr:colOff>575217</xdr:colOff>
      <xdr:row>15</xdr:row>
      <xdr:rowOff>1643875</xdr:rowOff>
    </xdr:to>
    <xdr:sp macro="" textlink="">
      <xdr:nvSpPr>
        <xdr:cNvPr id="3" name="육각형 2">
          <a:extLst>
            <a:ext uri="{FF2B5EF4-FFF2-40B4-BE49-F238E27FC236}">
              <a16:creationId xmlns:a16="http://schemas.microsoft.com/office/drawing/2014/main" id="{D6B6A3D5-73B8-492A-B4DB-D82BF4ACEF1D}"/>
            </a:ext>
          </a:extLst>
        </xdr:cNvPr>
        <xdr:cNvSpPr/>
      </xdr:nvSpPr>
      <xdr:spPr>
        <a:xfrm>
          <a:off x="2849137" y="109930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15</xdr:row>
      <xdr:rowOff>1443154</xdr:rowOff>
    </xdr:from>
    <xdr:to>
      <xdr:col>5</xdr:col>
      <xdr:colOff>235104</xdr:colOff>
      <xdr:row>15</xdr:row>
      <xdr:rowOff>1838092</xdr:rowOff>
    </xdr:to>
    <xdr:sp macro="" textlink="">
      <xdr:nvSpPr>
        <xdr:cNvPr id="4" name="육각형 3">
          <a:extLst>
            <a:ext uri="{FF2B5EF4-FFF2-40B4-BE49-F238E27FC236}">
              <a16:creationId xmlns:a16="http://schemas.microsoft.com/office/drawing/2014/main" id="{C8644E8A-1808-4134-B670-C600E0C2130A}"/>
            </a:ext>
          </a:extLst>
        </xdr:cNvPr>
        <xdr:cNvSpPr/>
      </xdr:nvSpPr>
      <xdr:spPr>
        <a:xfrm>
          <a:off x="3196683" y="111872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15</xdr:row>
      <xdr:rowOff>1837163</xdr:rowOff>
    </xdr:from>
    <xdr:to>
      <xdr:col>5</xdr:col>
      <xdr:colOff>243467</xdr:colOff>
      <xdr:row>15</xdr:row>
      <xdr:rowOff>2232101</xdr:rowOff>
    </xdr:to>
    <xdr:sp macro="" textlink="">
      <xdr:nvSpPr>
        <xdr:cNvPr id="5" name="육각형 4">
          <a:extLst>
            <a:ext uri="{FF2B5EF4-FFF2-40B4-BE49-F238E27FC236}">
              <a16:creationId xmlns:a16="http://schemas.microsoft.com/office/drawing/2014/main" id="{67BCE8E4-3094-47D2-BF7B-3CABB0FAF229}"/>
            </a:ext>
          </a:extLst>
        </xdr:cNvPr>
        <xdr:cNvSpPr/>
      </xdr:nvSpPr>
      <xdr:spPr>
        <a:xfrm>
          <a:off x="3205046" y="115812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15</xdr:row>
      <xdr:rowOff>2026733</xdr:rowOff>
    </xdr:from>
    <xdr:to>
      <xdr:col>4</xdr:col>
      <xdr:colOff>577075</xdr:colOff>
      <xdr:row>15</xdr:row>
      <xdr:rowOff>2421671</xdr:rowOff>
    </xdr:to>
    <xdr:sp macro="" textlink="">
      <xdr:nvSpPr>
        <xdr:cNvPr id="6" name="육각형 5">
          <a:extLst>
            <a:ext uri="{FF2B5EF4-FFF2-40B4-BE49-F238E27FC236}">
              <a16:creationId xmlns:a16="http://schemas.microsoft.com/office/drawing/2014/main" id="{E77ECA4C-68A9-42EF-B7EA-AB7C94F65B1B}"/>
            </a:ext>
          </a:extLst>
        </xdr:cNvPr>
        <xdr:cNvSpPr/>
      </xdr:nvSpPr>
      <xdr:spPr>
        <a:xfrm>
          <a:off x="2850995" y="117708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15</xdr:row>
      <xdr:rowOff>1830657</xdr:rowOff>
    </xdr:from>
    <xdr:to>
      <xdr:col>4</xdr:col>
      <xdr:colOff>232317</xdr:colOff>
      <xdr:row>15</xdr:row>
      <xdr:rowOff>2225595</xdr:rowOff>
    </xdr:to>
    <xdr:sp macro="" textlink="">
      <xdr:nvSpPr>
        <xdr:cNvPr id="7" name="육각형 6">
          <a:extLst>
            <a:ext uri="{FF2B5EF4-FFF2-40B4-BE49-F238E27FC236}">
              <a16:creationId xmlns:a16="http://schemas.microsoft.com/office/drawing/2014/main" id="{E34D185D-29CA-495E-AC86-7B84DFCEF952}"/>
            </a:ext>
          </a:extLst>
        </xdr:cNvPr>
        <xdr:cNvSpPr/>
      </xdr:nvSpPr>
      <xdr:spPr>
        <a:xfrm>
          <a:off x="2508095" y="115747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31</xdr:row>
      <xdr:rowOff>1440367</xdr:rowOff>
    </xdr:from>
    <xdr:to>
      <xdr:col>4</xdr:col>
      <xdr:colOff>232317</xdr:colOff>
      <xdr:row>31</xdr:row>
      <xdr:rowOff>1835305</xdr:rowOff>
    </xdr:to>
    <xdr:sp macro="" textlink="">
      <xdr:nvSpPr>
        <xdr:cNvPr id="8" name="육각형 7">
          <a:extLst>
            <a:ext uri="{FF2B5EF4-FFF2-40B4-BE49-F238E27FC236}">
              <a16:creationId xmlns:a16="http://schemas.microsoft.com/office/drawing/2014/main" id="{A9BA0F75-1C6D-4F11-9DDE-26F8ADF4AA32}"/>
            </a:ext>
          </a:extLst>
        </xdr:cNvPr>
        <xdr:cNvSpPr/>
      </xdr:nvSpPr>
      <xdr:spPr>
        <a:xfrm>
          <a:off x="2508095" y="243670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31</xdr:row>
      <xdr:rowOff>1248937</xdr:rowOff>
    </xdr:from>
    <xdr:to>
      <xdr:col>4</xdr:col>
      <xdr:colOff>575217</xdr:colOff>
      <xdr:row>31</xdr:row>
      <xdr:rowOff>1643875</xdr:rowOff>
    </xdr:to>
    <xdr:sp macro="" textlink="">
      <xdr:nvSpPr>
        <xdr:cNvPr id="9" name="육각형 8">
          <a:extLst>
            <a:ext uri="{FF2B5EF4-FFF2-40B4-BE49-F238E27FC236}">
              <a16:creationId xmlns:a16="http://schemas.microsoft.com/office/drawing/2014/main" id="{9C3369D6-8ABB-4290-B3AE-01340660DFB5}"/>
            </a:ext>
          </a:extLst>
        </xdr:cNvPr>
        <xdr:cNvSpPr/>
      </xdr:nvSpPr>
      <xdr:spPr>
        <a:xfrm>
          <a:off x="2849137" y="241756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31</xdr:row>
      <xdr:rowOff>1443154</xdr:rowOff>
    </xdr:from>
    <xdr:to>
      <xdr:col>5</xdr:col>
      <xdr:colOff>235104</xdr:colOff>
      <xdr:row>31</xdr:row>
      <xdr:rowOff>1838092</xdr:rowOff>
    </xdr:to>
    <xdr:sp macro="" textlink="">
      <xdr:nvSpPr>
        <xdr:cNvPr id="10" name="육각형 9">
          <a:extLst>
            <a:ext uri="{FF2B5EF4-FFF2-40B4-BE49-F238E27FC236}">
              <a16:creationId xmlns:a16="http://schemas.microsoft.com/office/drawing/2014/main" id="{33ECFDBD-B3F5-44E5-8FB5-053C44F5B6F9}"/>
            </a:ext>
          </a:extLst>
        </xdr:cNvPr>
        <xdr:cNvSpPr/>
      </xdr:nvSpPr>
      <xdr:spPr>
        <a:xfrm>
          <a:off x="3196683" y="243698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31</xdr:row>
      <xdr:rowOff>1837163</xdr:rowOff>
    </xdr:from>
    <xdr:to>
      <xdr:col>5</xdr:col>
      <xdr:colOff>243467</xdr:colOff>
      <xdr:row>31</xdr:row>
      <xdr:rowOff>2232101</xdr:rowOff>
    </xdr:to>
    <xdr:sp macro="" textlink="">
      <xdr:nvSpPr>
        <xdr:cNvPr id="11" name="육각형 10">
          <a:extLst>
            <a:ext uri="{FF2B5EF4-FFF2-40B4-BE49-F238E27FC236}">
              <a16:creationId xmlns:a16="http://schemas.microsoft.com/office/drawing/2014/main" id="{59827FDB-B39E-490F-AB31-FD18699C0381}"/>
            </a:ext>
          </a:extLst>
        </xdr:cNvPr>
        <xdr:cNvSpPr/>
      </xdr:nvSpPr>
      <xdr:spPr>
        <a:xfrm>
          <a:off x="3205046" y="247638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31</xdr:row>
      <xdr:rowOff>2026733</xdr:rowOff>
    </xdr:from>
    <xdr:to>
      <xdr:col>4</xdr:col>
      <xdr:colOff>577075</xdr:colOff>
      <xdr:row>31</xdr:row>
      <xdr:rowOff>2421671</xdr:rowOff>
    </xdr:to>
    <xdr:sp macro="" textlink="">
      <xdr:nvSpPr>
        <xdr:cNvPr id="12" name="육각형 11">
          <a:extLst>
            <a:ext uri="{FF2B5EF4-FFF2-40B4-BE49-F238E27FC236}">
              <a16:creationId xmlns:a16="http://schemas.microsoft.com/office/drawing/2014/main" id="{1B4235F4-CAAE-4E3A-9A28-15346C2FA048}"/>
            </a:ext>
          </a:extLst>
        </xdr:cNvPr>
        <xdr:cNvSpPr/>
      </xdr:nvSpPr>
      <xdr:spPr>
        <a:xfrm>
          <a:off x="2850995" y="249534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31</xdr:row>
      <xdr:rowOff>1830657</xdr:rowOff>
    </xdr:from>
    <xdr:to>
      <xdr:col>4</xdr:col>
      <xdr:colOff>232317</xdr:colOff>
      <xdr:row>31</xdr:row>
      <xdr:rowOff>2225595</xdr:rowOff>
    </xdr:to>
    <xdr:sp macro="" textlink="">
      <xdr:nvSpPr>
        <xdr:cNvPr id="13" name="육각형 12">
          <a:extLst>
            <a:ext uri="{FF2B5EF4-FFF2-40B4-BE49-F238E27FC236}">
              <a16:creationId xmlns:a16="http://schemas.microsoft.com/office/drawing/2014/main" id="{14B2A2E8-D501-4698-B950-6CDC368EA448}"/>
            </a:ext>
          </a:extLst>
        </xdr:cNvPr>
        <xdr:cNvSpPr/>
      </xdr:nvSpPr>
      <xdr:spPr>
        <a:xfrm>
          <a:off x="2508095" y="247573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108858</xdr:colOff>
      <xdr:row>31</xdr:row>
      <xdr:rowOff>1251858</xdr:rowOff>
    </xdr:from>
    <xdr:to>
      <xdr:col>11</xdr:col>
      <xdr:colOff>578138</xdr:colOff>
      <xdr:row>31</xdr:row>
      <xdr:rowOff>1646796</xdr:rowOff>
    </xdr:to>
    <xdr:sp macro="" textlink="">
      <xdr:nvSpPr>
        <xdr:cNvPr id="14" name="육각형 13">
          <a:extLst>
            <a:ext uri="{FF2B5EF4-FFF2-40B4-BE49-F238E27FC236}">
              <a16:creationId xmlns:a16="http://schemas.microsoft.com/office/drawing/2014/main" id="{2B2926F4-3466-449F-A372-22F8EEA75D1B}"/>
            </a:ext>
          </a:extLst>
        </xdr:cNvPr>
        <xdr:cNvSpPr/>
      </xdr:nvSpPr>
      <xdr:spPr>
        <a:xfrm>
          <a:off x="7370270" y="24246329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47</xdr:row>
      <xdr:rowOff>1440367</xdr:rowOff>
    </xdr:from>
    <xdr:to>
      <xdr:col>4</xdr:col>
      <xdr:colOff>232317</xdr:colOff>
      <xdr:row>47</xdr:row>
      <xdr:rowOff>1835305</xdr:rowOff>
    </xdr:to>
    <xdr:sp macro="" textlink="">
      <xdr:nvSpPr>
        <xdr:cNvPr id="15" name="육각형 14">
          <a:extLst>
            <a:ext uri="{FF2B5EF4-FFF2-40B4-BE49-F238E27FC236}">
              <a16:creationId xmlns:a16="http://schemas.microsoft.com/office/drawing/2014/main" id="{576A655F-C7DB-4816-BB2E-8B8E186F1276}"/>
            </a:ext>
          </a:extLst>
        </xdr:cNvPr>
        <xdr:cNvSpPr/>
      </xdr:nvSpPr>
      <xdr:spPr>
        <a:xfrm>
          <a:off x="2508095" y="375496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47</xdr:row>
      <xdr:rowOff>1248937</xdr:rowOff>
    </xdr:from>
    <xdr:to>
      <xdr:col>4</xdr:col>
      <xdr:colOff>575217</xdr:colOff>
      <xdr:row>47</xdr:row>
      <xdr:rowOff>1643875</xdr:rowOff>
    </xdr:to>
    <xdr:sp macro="" textlink="">
      <xdr:nvSpPr>
        <xdr:cNvPr id="16" name="육각형 15">
          <a:extLst>
            <a:ext uri="{FF2B5EF4-FFF2-40B4-BE49-F238E27FC236}">
              <a16:creationId xmlns:a16="http://schemas.microsoft.com/office/drawing/2014/main" id="{9AA3D3FA-26C2-4C3D-98B1-BA269C759E0E}"/>
            </a:ext>
          </a:extLst>
        </xdr:cNvPr>
        <xdr:cNvSpPr/>
      </xdr:nvSpPr>
      <xdr:spPr>
        <a:xfrm>
          <a:off x="2849137" y="373582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47</xdr:row>
      <xdr:rowOff>1443154</xdr:rowOff>
    </xdr:from>
    <xdr:to>
      <xdr:col>5</xdr:col>
      <xdr:colOff>235104</xdr:colOff>
      <xdr:row>47</xdr:row>
      <xdr:rowOff>1838092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5170D879-B170-4C70-8DB1-34D35C65DBC4}"/>
            </a:ext>
          </a:extLst>
        </xdr:cNvPr>
        <xdr:cNvSpPr/>
      </xdr:nvSpPr>
      <xdr:spPr>
        <a:xfrm>
          <a:off x="3196683" y="375524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47</xdr:row>
      <xdr:rowOff>1837163</xdr:rowOff>
    </xdr:from>
    <xdr:to>
      <xdr:col>5</xdr:col>
      <xdr:colOff>243467</xdr:colOff>
      <xdr:row>47</xdr:row>
      <xdr:rowOff>2232101</xdr:rowOff>
    </xdr:to>
    <xdr:sp macro="" textlink="">
      <xdr:nvSpPr>
        <xdr:cNvPr id="18" name="육각형 17">
          <a:extLst>
            <a:ext uri="{FF2B5EF4-FFF2-40B4-BE49-F238E27FC236}">
              <a16:creationId xmlns:a16="http://schemas.microsoft.com/office/drawing/2014/main" id="{AEC4653A-8432-437D-81EA-B5267AF57966}"/>
            </a:ext>
          </a:extLst>
        </xdr:cNvPr>
        <xdr:cNvSpPr/>
      </xdr:nvSpPr>
      <xdr:spPr>
        <a:xfrm>
          <a:off x="3205046" y="379464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47</xdr:row>
      <xdr:rowOff>2026733</xdr:rowOff>
    </xdr:from>
    <xdr:to>
      <xdr:col>4</xdr:col>
      <xdr:colOff>577075</xdr:colOff>
      <xdr:row>47</xdr:row>
      <xdr:rowOff>2421671</xdr:rowOff>
    </xdr:to>
    <xdr:sp macro="" textlink="">
      <xdr:nvSpPr>
        <xdr:cNvPr id="19" name="육각형 18">
          <a:extLst>
            <a:ext uri="{FF2B5EF4-FFF2-40B4-BE49-F238E27FC236}">
              <a16:creationId xmlns:a16="http://schemas.microsoft.com/office/drawing/2014/main" id="{01DF620D-47DD-4E5B-9E04-06ED820D7045}"/>
            </a:ext>
          </a:extLst>
        </xdr:cNvPr>
        <xdr:cNvSpPr/>
      </xdr:nvSpPr>
      <xdr:spPr>
        <a:xfrm>
          <a:off x="2850995" y="381360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47</xdr:row>
      <xdr:rowOff>1830657</xdr:rowOff>
    </xdr:from>
    <xdr:to>
      <xdr:col>4</xdr:col>
      <xdr:colOff>232317</xdr:colOff>
      <xdr:row>47</xdr:row>
      <xdr:rowOff>2225595</xdr:rowOff>
    </xdr:to>
    <xdr:sp macro="" textlink="">
      <xdr:nvSpPr>
        <xdr:cNvPr id="20" name="육각형 19">
          <a:extLst>
            <a:ext uri="{FF2B5EF4-FFF2-40B4-BE49-F238E27FC236}">
              <a16:creationId xmlns:a16="http://schemas.microsoft.com/office/drawing/2014/main" id="{F02F156D-1E0E-42E5-BC93-FB4FDCDC0CA1}"/>
            </a:ext>
          </a:extLst>
        </xdr:cNvPr>
        <xdr:cNvSpPr/>
      </xdr:nvSpPr>
      <xdr:spPr>
        <a:xfrm>
          <a:off x="2508095" y="379399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441156</xdr:colOff>
      <xdr:row>47</xdr:row>
      <xdr:rowOff>1054031</xdr:rowOff>
    </xdr:from>
    <xdr:to>
      <xdr:col>11</xdr:col>
      <xdr:colOff>226877</xdr:colOff>
      <xdr:row>47</xdr:row>
      <xdr:rowOff>1448969</xdr:rowOff>
    </xdr:to>
    <xdr:sp macro="" textlink="">
      <xdr:nvSpPr>
        <xdr:cNvPr id="21" name="육각형 20">
          <a:extLst>
            <a:ext uri="{FF2B5EF4-FFF2-40B4-BE49-F238E27FC236}">
              <a16:creationId xmlns:a16="http://schemas.microsoft.com/office/drawing/2014/main" id="{E2323E61-5C35-4112-A6D5-B74579E71BDB}"/>
            </a:ext>
          </a:extLst>
        </xdr:cNvPr>
        <xdr:cNvSpPr/>
      </xdr:nvSpPr>
      <xdr:spPr>
        <a:xfrm>
          <a:off x="7072021" y="37227050"/>
          <a:ext cx="474452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114300</xdr:colOff>
      <xdr:row>15</xdr:row>
      <xdr:rowOff>1257300</xdr:rowOff>
    </xdr:from>
    <xdr:to>
      <xdr:col>11</xdr:col>
      <xdr:colOff>583580</xdr:colOff>
      <xdr:row>15</xdr:row>
      <xdr:rowOff>1652238</xdr:rowOff>
    </xdr:to>
    <xdr:sp macro="" textlink="">
      <xdr:nvSpPr>
        <xdr:cNvPr id="23" name="육각형 22">
          <a:extLst>
            <a:ext uri="{FF2B5EF4-FFF2-40B4-BE49-F238E27FC236}">
              <a16:creationId xmlns:a16="http://schemas.microsoft.com/office/drawing/2014/main" id="{8CCB1E19-DFC0-4D21-9CBA-A5A1F9779CAE}"/>
            </a:ext>
          </a:extLst>
        </xdr:cNvPr>
        <xdr:cNvSpPr/>
      </xdr:nvSpPr>
      <xdr:spPr>
        <a:xfrm>
          <a:off x="7400925" y="1100137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447676</xdr:colOff>
      <xdr:row>15</xdr:row>
      <xdr:rowOff>1450181</xdr:rowOff>
    </xdr:from>
    <xdr:to>
      <xdr:col>11</xdr:col>
      <xdr:colOff>231155</xdr:colOff>
      <xdr:row>15</xdr:row>
      <xdr:rowOff>1845119</xdr:rowOff>
    </xdr:to>
    <xdr:sp macro="" textlink="">
      <xdr:nvSpPr>
        <xdr:cNvPr id="24" name="육각형 23">
          <a:extLst>
            <a:ext uri="{FF2B5EF4-FFF2-40B4-BE49-F238E27FC236}">
              <a16:creationId xmlns:a16="http://schemas.microsoft.com/office/drawing/2014/main" id="{49E3456D-B986-4E9B-A265-2B8F98FA85C7}"/>
            </a:ext>
          </a:extLst>
        </xdr:cNvPr>
        <xdr:cNvSpPr/>
      </xdr:nvSpPr>
      <xdr:spPr>
        <a:xfrm>
          <a:off x="7037785" y="11195447"/>
          <a:ext cx="468089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462964</xdr:colOff>
      <xdr:row>31</xdr:row>
      <xdr:rowOff>1449082</xdr:rowOff>
    </xdr:from>
    <xdr:to>
      <xdr:col>12</xdr:col>
      <xdr:colOff>248685</xdr:colOff>
      <xdr:row>31</xdr:row>
      <xdr:rowOff>1844020</xdr:rowOff>
    </xdr:to>
    <xdr:sp macro="" textlink="">
      <xdr:nvSpPr>
        <xdr:cNvPr id="25" name="육각형 24">
          <a:extLst>
            <a:ext uri="{FF2B5EF4-FFF2-40B4-BE49-F238E27FC236}">
              <a16:creationId xmlns:a16="http://schemas.microsoft.com/office/drawing/2014/main" id="{AD1CFCC1-46CF-4FFE-9102-60381B577BE6}"/>
            </a:ext>
          </a:extLst>
        </xdr:cNvPr>
        <xdr:cNvSpPr/>
      </xdr:nvSpPr>
      <xdr:spPr>
        <a:xfrm>
          <a:off x="7724376" y="2444355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112060</xdr:colOff>
      <xdr:row>31</xdr:row>
      <xdr:rowOff>862853</xdr:rowOff>
    </xdr:from>
    <xdr:to>
      <xdr:col>18</xdr:col>
      <xdr:colOff>581340</xdr:colOff>
      <xdr:row>31</xdr:row>
      <xdr:rowOff>1257791</xdr:rowOff>
    </xdr:to>
    <xdr:sp macro="" textlink="">
      <xdr:nvSpPr>
        <xdr:cNvPr id="26" name="육각형 25">
          <a:extLst>
            <a:ext uri="{FF2B5EF4-FFF2-40B4-BE49-F238E27FC236}">
              <a16:creationId xmlns:a16="http://schemas.microsoft.com/office/drawing/2014/main" id="{6D593B4C-5900-4295-917F-985FAC6432BC}"/>
            </a:ext>
          </a:extLst>
        </xdr:cNvPr>
        <xdr:cNvSpPr/>
      </xdr:nvSpPr>
      <xdr:spPr>
        <a:xfrm>
          <a:off x="11900648" y="2385732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108254</xdr:colOff>
      <xdr:row>47</xdr:row>
      <xdr:rowOff>870255</xdr:rowOff>
    </xdr:from>
    <xdr:to>
      <xdr:col>11</xdr:col>
      <xdr:colOff>577534</xdr:colOff>
      <xdr:row>47</xdr:row>
      <xdr:rowOff>1265193</xdr:rowOff>
    </xdr:to>
    <xdr:sp macro="" textlink="">
      <xdr:nvSpPr>
        <xdr:cNvPr id="27" name="육각형 26">
          <a:extLst>
            <a:ext uri="{FF2B5EF4-FFF2-40B4-BE49-F238E27FC236}">
              <a16:creationId xmlns:a16="http://schemas.microsoft.com/office/drawing/2014/main" id="{C2F1198A-7069-4A08-8A41-D398E4292414}"/>
            </a:ext>
          </a:extLst>
        </xdr:cNvPr>
        <xdr:cNvSpPr/>
      </xdr:nvSpPr>
      <xdr:spPr>
        <a:xfrm>
          <a:off x="7427850" y="3704327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451154</xdr:colOff>
      <xdr:row>47</xdr:row>
      <xdr:rowOff>1059721</xdr:rowOff>
    </xdr:from>
    <xdr:to>
      <xdr:col>12</xdr:col>
      <xdr:colOff>236875</xdr:colOff>
      <xdr:row>47</xdr:row>
      <xdr:rowOff>1454659</xdr:rowOff>
    </xdr:to>
    <xdr:sp macro="" textlink="">
      <xdr:nvSpPr>
        <xdr:cNvPr id="28" name="육각형 27">
          <a:extLst>
            <a:ext uri="{FF2B5EF4-FFF2-40B4-BE49-F238E27FC236}">
              <a16:creationId xmlns:a16="http://schemas.microsoft.com/office/drawing/2014/main" id="{E39146F0-F743-40E1-97F3-4F7024BCFCD9}"/>
            </a:ext>
          </a:extLst>
        </xdr:cNvPr>
        <xdr:cNvSpPr/>
      </xdr:nvSpPr>
      <xdr:spPr>
        <a:xfrm>
          <a:off x="7770750" y="37232740"/>
          <a:ext cx="474452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112059</xdr:colOff>
      <xdr:row>47</xdr:row>
      <xdr:rowOff>1266265</xdr:rowOff>
    </xdr:from>
    <xdr:to>
      <xdr:col>11</xdr:col>
      <xdr:colOff>581339</xdr:colOff>
      <xdr:row>47</xdr:row>
      <xdr:rowOff>1661203</xdr:rowOff>
    </xdr:to>
    <xdr:sp macro="" textlink="">
      <xdr:nvSpPr>
        <xdr:cNvPr id="29" name="육각형 28">
          <a:extLst>
            <a:ext uri="{FF2B5EF4-FFF2-40B4-BE49-F238E27FC236}">
              <a16:creationId xmlns:a16="http://schemas.microsoft.com/office/drawing/2014/main" id="{A3EDF1FD-5F43-402B-BE23-150FAE15690B}"/>
            </a:ext>
          </a:extLst>
        </xdr:cNvPr>
        <xdr:cNvSpPr/>
      </xdr:nvSpPr>
      <xdr:spPr>
        <a:xfrm>
          <a:off x="7373471" y="3747247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15</xdr:row>
      <xdr:rowOff>1440367</xdr:rowOff>
    </xdr:from>
    <xdr:to>
      <xdr:col>4</xdr:col>
      <xdr:colOff>232317</xdr:colOff>
      <xdr:row>15</xdr:row>
      <xdr:rowOff>1835305</xdr:rowOff>
    </xdr:to>
    <xdr:sp macro="" textlink="">
      <xdr:nvSpPr>
        <xdr:cNvPr id="2" name="육각형 1">
          <a:extLst>
            <a:ext uri="{FF2B5EF4-FFF2-40B4-BE49-F238E27FC236}">
              <a16:creationId xmlns:a16="http://schemas.microsoft.com/office/drawing/2014/main" id="{E568C9F8-D620-44B4-B14E-C3E66E5D3006}"/>
            </a:ext>
          </a:extLst>
        </xdr:cNvPr>
        <xdr:cNvSpPr/>
      </xdr:nvSpPr>
      <xdr:spPr>
        <a:xfrm>
          <a:off x="2508095" y="111844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15</xdr:row>
      <xdr:rowOff>1248937</xdr:rowOff>
    </xdr:from>
    <xdr:to>
      <xdr:col>4</xdr:col>
      <xdr:colOff>575217</xdr:colOff>
      <xdr:row>15</xdr:row>
      <xdr:rowOff>1643875</xdr:rowOff>
    </xdr:to>
    <xdr:sp macro="" textlink="">
      <xdr:nvSpPr>
        <xdr:cNvPr id="3" name="육각형 2">
          <a:extLst>
            <a:ext uri="{FF2B5EF4-FFF2-40B4-BE49-F238E27FC236}">
              <a16:creationId xmlns:a16="http://schemas.microsoft.com/office/drawing/2014/main" id="{33D762B1-8C21-4829-A87D-6B8A6093CEF4}"/>
            </a:ext>
          </a:extLst>
        </xdr:cNvPr>
        <xdr:cNvSpPr/>
      </xdr:nvSpPr>
      <xdr:spPr>
        <a:xfrm>
          <a:off x="2849137" y="109930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15</xdr:row>
      <xdr:rowOff>1443154</xdr:rowOff>
    </xdr:from>
    <xdr:to>
      <xdr:col>5</xdr:col>
      <xdr:colOff>235104</xdr:colOff>
      <xdr:row>15</xdr:row>
      <xdr:rowOff>1838092</xdr:rowOff>
    </xdr:to>
    <xdr:sp macro="" textlink="">
      <xdr:nvSpPr>
        <xdr:cNvPr id="4" name="육각형 3">
          <a:extLst>
            <a:ext uri="{FF2B5EF4-FFF2-40B4-BE49-F238E27FC236}">
              <a16:creationId xmlns:a16="http://schemas.microsoft.com/office/drawing/2014/main" id="{1E80FC7D-F45D-4E90-AAA2-08D5AB9CC657}"/>
            </a:ext>
          </a:extLst>
        </xdr:cNvPr>
        <xdr:cNvSpPr/>
      </xdr:nvSpPr>
      <xdr:spPr>
        <a:xfrm>
          <a:off x="3196683" y="111872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15</xdr:row>
      <xdr:rowOff>1837163</xdr:rowOff>
    </xdr:from>
    <xdr:to>
      <xdr:col>5</xdr:col>
      <xdr:colOff>243467</xdr:colOff>
      <xdr:row>15</xdr:row>
      <xdr:rowOff>2232101</xdr:rowOff>
    </xdr:to>
    <xdr:sp macro="" textlink="">
      <xdr:nvSpPr>
        <xdr:cNvPr id="5" name="육각형 4">
          <a:extLst>
            <a:ext uri="{FF2B5EF4-FFF2-40B4-BE49-F238E27FC236}">
              <a16:creationId xmlns:a16="http://schemas.microsoft.com/office/drawing/2014/main" id="{BE10637A-DBEE-4D26-899E-C6BE6A9A73B4}"/>
            </a:ext>
          </a:extLst>
        </xdr:cNvPr>
        <xdr:cNvSpPr/>
      </xdr:nvSpPr>
      <xdr:spPr>
        <a:xfrm>
          <a:off x="3205046" y="115812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15</xdr:row>
      <xdr:rowOff>2026733</xdr:rowOff>
    </xdr:from>
    <xdr:to>
      <xdr:col>4</xdr:col>
      <xdr:colOff>577075</xdr:colOff>
      <xdr:row>15</xdr:row>
      <xdr:rowOff>2421671</xdr:rowOff>
    </xdr:to>
    <xdr:sp macro="" textlink="">
      <xdr:nvSpPr>
        <xdr:cNvPr id="6" name="육각형 5">
          <a:extLst>
            <a:ext uri="{FF2B5EF4-FFF2-40B4-BE49-F238E27FC236}">
              <a16:creationId xmlns:a16="http://schemas.microsoft.com/office/drawing/2014/main" id="{D1D7206D-3E67-4F4E-9574-D02878C3B267}"/>
            </a:ext>
          </a:extLst>
        </xdr:cNvPr>
        <xdr:cNvSpPr/>
      </xdr:nvSpPr>
      <xdr:spPr>
        <a:xfrm>
          <a:off x="2850995" y="117708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15</xdr:row>
      <xdr:rowOff>1830657</xdr:rowOff>
    </xdr:from>
    <xdr:to>
      <xdr:col>4</xdr:col>
      <xdr:colOff>232317</xdr:colOff>
      <xdr:row>15</xdr:row>
      <xdr:rowOff>2225595</xdr:rowOff>
    </xdr:to>
    <xdr:sp macro="" textlink="">
      <xdr:nvSpPr>
        <xdr:cNvPr id="7" name="육각형 6">
          <a:extLst>
            <a:ext uri="{FF2B5EF4-FFF2-40B4-BE49-F238E27FC236}">
              <a16:creationId xmlns:a16="http://schemas.microsoft.com/office/drawing/2014/main" id="{846D368C-19AD-489D-B3FC-31543311CB89}"/>
            </a:ext>
          </a:extLst>
        </xdr:cNvPr>
        <xdr:cNvSpPr/>
      </xdr:nvSpPr>
      <xdr:spPr>
        <a:xfrm>
          <a:off x="2508095" y="115747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31</xdr:row>
      <xdr:rowOff>1440367</xdr:rowOff>
    </xdr:from>
    <xdr:to>
      <xdr:col>4</xdr:col>
      <xdr:colOff>232317</xdr:colOff>
      <xdr:row>31</xdr:row>
      <xdr:rowOff>1835305</xdr:rowOff>
    </xdr:to>
    <xdr:sp macro="" textlink="">
      <xdr:nvSpPr>
        <xdr:cNvPr id="8" name="육각형 7">
          <a:extLst>
            <a:ext uri="{FF2B5EF4-FFF2-40B4-BE49-F238E27FC236}">
              <a16:creationId xmlns:a16="http://schemas.microsoft.com/office/drawing/2014/main" id="{EA20CAF2-CC83-4499-B920-4412659901D9}"/>
            </a:ext>
          </a:extLst>
        </xdr:cNvPr>
        <xdr:cNvSpPr/>
      </xdr:nvSpPr>
      <xdr:spPr>
        <a:xfrm>
          <a:off x="2508095" y="243670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31</xdr:row>
      <xdr:rowOff>1248937</xdr:rowOff>
    </xdr:from>
    <xdr:to>
      <xdr:col>4</xdr:col>
      <xdr:colOff>575217</xdr:colOff>
      <xdr:row>31</xdr:row>
      <xdr:rowOff>1643875</xdr:rowOff>
    </xdr:to>
    <xdr:sp macro="" textlink="">
      <xdr:nvSpPr>
        <xdr:cNvPr id="9" name="육각형 8">
          <a:extLst>
            <a:ext uri="{FF2B5EF4-FFF2-40B4-BE49-F238E27FC236}">
              <a16:creationId xmlns:a16="http://schemas.microsoft.com/office/drawing/2014/main" id="{5514181C-00FD-491E-90BC-E75751C77845}"/>
            </a:ext>
          </a:extLst>
        </xdr:cNvPr>
        <xdr:cNvSpPr/>
      </xdr:nvSpPr>
      <xdr:spPr>
        <a:xfrm>
          <a:off x="2849137" y="241756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31</xdr:row>
      <xdr:rowOff>1443154</xdr:rowOff>
    </xdr:from>
    <xdr:to>
      <xdr:col>5</xdr:col>
      <xdr:colOff>235104</xdr:colOff>
      <xdr:row>31</xdr:row>
      <xdr:rowOff>1838092</xdr:rowOff>
    </xdr:to>
    <xdr:sp macro="" textlink="">
      <xdr:nvSpPr>
        <xdr:cNvPr id="10" name="육각형 9">
          <a:extLst>
            <a:ext uri="{FF2B5EF4-FFF2-40B4-BE49-F238E27FC236}">
              <a16:creationId xmlns:a16="http://schemas.microsoft.com/office/drawing/2014/main" id="{801BB863-0AC5-4703-A92A-A3CB50017E27}"/>
            </a:ext>
          </a:extLst>
        </xdr:cNvPr>
        <xdr:cNvSpPr/>
      </xdr:nvSpPr>
      <xdr:spPr>
        <a:xfrm>
          <a:off x="3196683" y="243698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31</xdr:row>
      <xdr:rowOff>1837163</xdr:rowOff>
    </xdr:from>
    <xdr:to>
      <xdr:col>5</xdr:col>
      <xdr:colOff>243467</xdr:colOff>
      <xdr:row>31</xdr:row>
      <xdr:rowOff>2232101</xdr:rowOff>
    </xdr:to>
    <xdr:sp macro="" textlink="">
      <xdr:nvSpPr>
        <xdr:cNvPr id="11" name="육각형 10">
          <a:extLst>
            <a:ext uri="{FF2B5EF4-FFF2-40B4-BE49-F238E27FC236}">
              <a16:creationId xmlns:a16="http://schemas.microsoft.com/office/drawing/2014/main" id="{3736521C-84CE-4729-9DEF-AF88491A8662}"/>
            </a:ext>
          </a:extLst>
        </xdr:cNvPr>
        <xdr:cNvSpPr/>
      </xdr:nvSpPr>
      <xdr:spPr>
        <a:xfrm>
          <a:off x="3205046" y="247638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31</xdr:row>
      <xdr:rowOff>2026733</xdr:rowOff>
    </xdr:from>
    <xdr:to>
      <xdr:col>4</xdr:col>
      <xdr:colOff>577075</xdr:colOff>
      <xdr:row>31</xdr:row>
      <xdr:rowOff>2421671</xdr:rowOff>
    </xdr:to>
    <xdr:sp macro="" textlink="">
      <xdr:nvSpPr>
        <xdr:cNvPr id="12" name="육각형 11">
          <a:extLst>
            <a:ext uri="{FF2B5EF4-FFF2-40B4-BE49-F238E27FC236}">
              <a16:creationId xmlns:a16="http://schemas.microsoft.com/office/drawing/2014/main" id="{A53B0323-1370-4E46-B0E3-054C36D4B234}"/>
            </a:ext>
          </a:extLst>
        </xdr:cNvPr>
        <xdr:cNvSpPr/>
      </xdr:nvSpPr>
      <xdr:spPr>
        <a:xfrm>
          <a:off x="2850995" y="249534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31</xdr:row>
      <xdr:rowOff>1830657</xdr:rowOff>
    </xdr:from>
    <xdr:to>
      <xdr:col>4</xdr:col>
      <xdr:colOff>232317</xdr:colOff>
      <xdr:row>31</xdr:row>
      <xdr:rowOff>2225595</xdr:rowOff>
    </xdr:to>
    <xdr:sp macro="" textlink="">
      <xdr:nvSpPr>
        <xdr:cNvPr id="13" name="육각형 12">
          <a:extLst>
            <a:ext uri="{FF2B5EF4-FFF2-40B4-BE49-F238E27FC236}">
              <a16:creationId xmlns:a16="http://schemas.microsoft.com/office/drawing/2014/main" id="{933A7BA6-FB41-447E-995F-AC89B5923EAE}"/>
            </a:ext>
          </a:extLst>
        </xdr:cNvPr>
        <xdr:cNvSpPr/>
      </xdr:nvSpPr>
      <xdr:spPr>
        <a:xfrm>
          <a:off x="2508095" y="247573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47</xdr:row>
      <xdr:rowOff>1440367</xdr:rowOff>
    </xdr:from>
    <xdr:to>
      <xdr:col>4</xdr:col>
      <xdr:colOff>232317</xdr:colOff>
      <xdr:row>47</xdr:row>
      <xdr:rowOff>1835305</xdr:rowOff>
    </xdr:to>
    <xdr:sp macro="" textlink="">
      <xdr:nvSpPr>
        <xdr:cNvPr id="15" name="육각형 14">
          <a:extLst>
            <a:ext uri="{FF2B5EF4-FFF2-40B4-BE49-F238E27FC236}">
              <a16:creationId xmlns:a16="http://schemas.microsoft.com/office/drawing/2014/main" id="{72A6BFB9-AE84-4028-A413-5FDA4C2F8EC7}"/>
            </a:ext>
          </a:extLst>
        </xdr:cNvPr>
        <xdr:cNvSpPr/>
      </xdr:nvSpPr>
      <xdr:spPr>
        <a:xfrm>
          <a:off x="2508095" y="375496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47</xdr:row>
      <xdr:rowOff>1248937</xdr:rowOff>
    </xdr:from>
    <xdr:to>
      <xdr:col>4</xdr:col>
      <xdr:colOff>575217</xdr:colOff>
      <xdr:row>47</xdr:row>
      <xdr:rowOff>1643875</xdr:rowOff>
    </xdr:to>
    <xdr:sp macro="" textlink="">
      <xdr:nvSpPr>
        <xdr:cNvPr id="16" name="육각형 15">
          <a:extLst>
            <a:ext uri="{FF2B5EF4-FFF2-40B4-BE49-F238E27FC236}">
              <a16:creationId xmlns:a16="http://schemas.microsoft.com/office/drawing/2014/main" id="{682B1345-7A93-40F0-8965-BC7EDA1C6019}"/>
            </a:ext>
          </a:extLst>
        </xdr:cNvPr>
        <xdr:cNvSpPr/>
      </xdr:nvSpPr>
      <xdr:spPr>
        <a:xfrm>
          <a:off x="2849137" y="373582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47</xdr:row>
      <xdr:rowOff>1443154</xdr:rowOff>
    </xdr:from>
    <xdr:to>
      <xdr:col>5</xdr:col>
      <xdr:colOff>235104</xdr:colOff>
      <xdr:row>47</xdr:row>
      <xdr:rowOff>1838092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F193B4E8-FB69-4902-9E37-44BC09EFFC40}"/>
            </a:ext>
          </a:extLst>
        </xdr:cNvPr>
        <xdr:cNvSpPr/>
      </xdr:nvSpPr>
      <xdr:spPr>
        <a:xfrm>
          <a:off x="3196683" y="375524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47</xdr:row>
      <xdr:rowOff>1837163</xdr:rowOff>
    </xdr:from>
    <xdr:to>
      <xdr:col>5</xdr:col>
      <xdr:colOff>243467</xdr:colOff>
      <xdr:row>47</xdr:row>
      <xdr:rowOff>2232101</xdr:rowOff>
    </xdr:to>
    <xdr:sp macro="" textlink="">
      <xdr:nvSpPr>
        <xdr:cNvPr id="18" name="육각형 17">
          <a:extLst>
            <a:ext uri="{FF2B5EF4-FFF2-40B4-BE49-F238E27FC236}">
              <a16:creationId xmlns:a16="http://schemas.microsoft.com/office/drawing/2014/main" id="{BF8BCE31-E6DB-47A8-8539-488E9956B97A}"/>
            </a:ext>
          </a:extLst>
        </xdr:cNvPr>
        <xdr:cNvSpPr/>
      </xdr:nvSpPr>
      <xdr:spPr>
        <a:xfrm>
          <a:off x="3205046" y="379464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47</xdr:row>
      <xdr:rowOff>2026733</xdr:rowOff>
    </xdr:from>
    <xdr:to>
      <xdr:col>4</xdr:col>
      <xdr:colOff>577075</xdr:colOff>
      <xdr:row>47</xdr:row>
      <xdr:rowOff>2421671</xdr:rowOff>
    </xdr:to>
    <xdr:sp macro="" textlink="">
      <xdr:nvSpPr>
        <xdr:cNvPr id="19" name="육각형 18">
          <a:extLst>
            <a:ext uri="{FF2B5EF4-FFF2-40B4-BE49-F238E27FC236}">
              <a16:creationId xmlns:a16="http://schemas.microsoft.com/office/drawing/2014/main" id="{2311113F-F343-4BFC-AF9E-ECCA955FF8FC}"/>
            </a:ext>
          </a:extLst>
        </xdr:cNvPr>
        <xdr:cNvSpPr/>
      </xdr:nvSpPr>
      <xdr:spPr>
        <a:xfrm>
          <a:off x="2850995" y="381360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47</xdr:row>
      <xdr:rowOff>1830657</xdr:rowOff>
    </xdr:from>
    <xdr:to>
      <xdr:col>4</xdr:col>
      <xdr:colOff>232317</xdr:colOff>
      <xdr:row>47</xdr:row>
      <xdr:rowOff>2225595</xdr:rowOff>
    </xdr:to>
    <xdr:sp macro="" textlink="">
      <xdr:nvSpPr>
        <xdr:cNvPr id="20" name="육각형 19">
          <a:extLst>
            <a:ext uri="{FF2B5EF4-FFF2-40B4-BE49-F238E27FC236}">
              <a16:creationId xmlns:a16="http://schemas.microsoft.com/office/drawing/2014/main" id="{8652A7E0-EA58-4D8F-89A7-CCC084F02060}"/>
            </a:ext>
          </a:extLst>
        </xdr:cNvPr>
        <xdr:cNvSpPr/>
      </xdr:nvSpPr>
      <xdr:spPr>
        <a:xfrm>
          <a:off x="2508095" y="379399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461283</xdr:colOff>
      <xdr:row>47</xdr:row>
      <xdr:rowOff>1442358</xdr:rowOff>
    </xdr:from>
    <xdr:to>
      <xdr:col>12</xdr:col>
      <xdr:colOff>244763</xdr:colOff>
      <xdr:row>47</xdr:row>
      <xdr:rowOff>1837296</xdr:rowOff>
    </xdr:to>
    <xdr:sp macro="" textlink="">
      <xdr:nvSpPr>
        <xdr:cNvPr id="21" name="육각형 20">
          <a:extLst>
            <a:ext uri="{FF2B5EF4-FFF2-40B4-BE49-F238E27FC236}">
              <a16:creationId xmlns:a16="http://schemas.microsoft.com/office/drawing/2014/main" id="{A8CD4C71-4637-4DD5-849F-93D8720FAC44}"/>
            </a:ext>
          </a:extLst>
        </xdr:cNvPr>
        <xdr:cNvSpPr/>
      </xdr:nvSpPr>
      <xdr:spPr>
        <a:xfrm>
          <a:off x="7747908" y="3755163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5">
            <a:lumMod val="50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457200</xdr:colOff>
      <xdr:row>15</xdr:row>
      <xdr:rowOff>1447800</xdr:rowOff>
    </xdr:from>
    <xdr:to>
      <xdr:col>11</xdr:col>
      <xdr:colOff>240680</xdr:colOff>
      <xdr:row>15</xdr:row>
      <xdr:rowOff>1842738</xdr:rowOff>
    </xdr:to>
    <xdr:sp macro="" textlink="">
      <xdr:nvSpPr>
        <xdr:cNvPr id="22" name="육각형 21">
          <a:extLst>
            <a:ext uri="{FF2B5EF4-FFF2-40B4-BE49-F238E27FC236}">
              <a16:creationId xmlns:a16="http://schemas.microsoft.com/office/drawing/2014/main" id="{4B0E3EDE-9E50-421A-94E2-16E5E7F5395D}"/>
            </a:ext>
          </a:extLst>
        </xdr:cNvPr>
        <xdr:cNvSpPr/>
      </xdr:nvSpPr>
      <xdr:spPr>
        <a:xfrm>
          <a:off x="7058025" y="1119187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457200</xdr:colOff>
      <xdr:row>15</xdr:row>
      <xdr:rowOff>1447800</xdr:rowOff>
    </xdr:from>
    <xdr:to>
      <xdr:col>12</xdr:col>
      <xdr:colOff>240680</xdr:colOff>
      <xdr:row>15</xdr:row>
      <xdr:rowOff>1842738</xdr:rowOff>
    </xdr:to>
    <xdr:sp macro="" textlink="">
      <xdr:nvSpPr>
        <xdr:cNvPr id="23" name="육각형 22">
          <a:extLst>
            <a:ext uri="{FF2B5EF4-FFF2-40B4-BE49-F238E27FC236}">
              <a16:creationId xmlns:a16="http://schemas.microsoft.com/office/drawing/2014/main" id="{BA30F359-E0C0-4A6C-84AA-6382A412B810}"/>
            </a:ext>
          </a:extLst>
        </xdr:cNvPr>
        <xdr:cNvSpPr/>
      </xdr:nvSpPr>
      <xdr:spPr>
        <a:xfrm>
          <a:off x="7743825" y="1119187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463826</xdr:colOff>
      <xdr:row>31</xdr:row>
      <xdr:rowOff>1449457</xdr:rowOff>
    </xdr:from>
    <xdr:to>
      <xdr:col>11</xdr:col>
      <xdr:colOff>247306</xdr:colOff>
      <xdr:row>31</xdr:row>
      <xdr:rowOff>1844395</xdr:rowOff>
    </xdr:to>
    <xdr:sp macro="" textlink="">
      <xdr:nvSpPr>
        <xdr:cNvPr id="24" name="육각형 23">
          <a:extLst>
            <a:ext uri="{FF2B5EF4-FFF2-40B4-BE49-F238E27FC236}">
              <a16:creationId xmlns:a16="http://schemas.microsoft.com/office/drawing/2014/main" id="{A0633DCB-A28E-4B2F-A544-FE610CDDB301}"/>
            </a:ext>
          </a:extLst>
        </xdr:cNvPr>
        <xdr:cNvSpPr/>
      </xdr:nvSpPr>
      <xdr:spPr>
        <a:xfrm>
          <a:off x="7081630" y="24326022"/>
          <a:ext cx="470937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127552</xdr:colOff>
      <xdr:row>31</xdr:row>
      <xdr:rowOff>1253987</xdr:rowOff>
    </xdr:from>
    <xdr:to>
      <xdr:col>11</xdr:col>
      <xdr:colOff>598489</xdr:colOff>
      <xdr:row>31</xdr:row>
      <xdr:rowOff>1648925</xdr:rowOff>
    </xdr:to>
    <xdr:sp macro="" textlink="">
      <xdr:nvSpPr>
        <xdr:cNvPr id="25" name="육각형 24">
          <a:extLst>
            <a:ext uri="{FF2B5EF4-FFF2-40B4-BE49-F238E27FC236}">
              <a16:creationId xmlns:a16="http://schemas.microsoft.com/office/drawing/2014/main" id="{3738E3C6-08E8-41E2-B20A-FF1D60F05915}"/>
            </a:ext>
          </a:extLst>
        </xdr:cNvPr>
        <xdr:cNvSpPr/>
      </xdr:nvSpPr>
      <xdr:spPr>
        <a:xfrm>
          <a:off x="7432813" y="24130552"/>
          <a:ext cx="470937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470452</xdr:colOff>
      <xdr:row>31</xdr:row>
      <xdr:rowOff>1447800</xdr:rowOff>
    </xdr:from>
    <xdr:to>
      <xdr:col>12</xdr:col>
      <xdr:colOff>253933</xdr:colOff>
      <xdr:row>31</xdr:row>
      <xdr:rowOff>1842738</xdr:rowOff>
    </xdr:to>
    <xdr:sp macro="" textlink="">
      <xdr:nvSpPr>
        <xdr:cNvPr id="26" name="육각형 25">
          <a:extLst>
            <a:ext uri="{FF2B5EF4-FFF2-40B4-BE49-F238E27FC236}">
              <a16:creationId xmlns:a16="http://schemas.microsoft.com/office/drawing/2014/main" id="{944F071C-0503-42F6-967E-97EB9141F6D8}"/>
            </a:ext>
          </a:extLst>
        </xdr:cNvPr>
        <xdr:cNvSpPr/>
      </xdr:nvSpPr>
      <xdr:spPr>
        <a:xfrm>
          <a:off x="7775713" y="24324365"/>
          <a:ext cx="470937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457200</xdr:colOff>
      <xdr:row>47</xdr:row>
      <xdr:rowOff>1447800</xdr:rowOff>
    </xdr:from>
    <xdr:to>
      <xdr:col>18</xdr:col>
      <xdr:colOff>240680</xdr:colOff>
      <xdr:row>47</xdr:row>
      <xdr:rowOff>1842738</xdr:rowOff>
    </xdr:to>
    <xdr:sp macro="" textlink="">
      <xdr:nvSpPr>
        <xdr:cNvPr id="27" name="육각형 26">
          <a:extLst>
            <a:ext uri="{FF2B5EF4-FFF2-40B4-BE49-F238E27FC236}">
              <a16:creationId xmlns:a16="http://schemas.microsoft.com/office/drawing/2014/main" id="{C049FE75-810B-4B6D-818B-8BD83A209024}"/>
            </a:ext>
          </a:extLst>
        </xdr:cNvPr>
        <xdr:cNvSpPr/>
      </xdr:nvSpPr>
      <xdr:spPr>
        <a:xfrm>
          <a:off x="11601450" y="3755707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5">
            <a:lumMod val="50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1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</richValueRel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F0000">
            <a:alpha val="53000"/>
          </a:srgbClr>
        </a:solidFill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6111CC-EB36-452B-9B0B-CBDFE88F9634}">
  <dimension ref="A1:P9"/>
  <sheetViews>
    <sheetView workbookViewId="0">
      <selection activeCell="C21" sqref="C21"/>
    </sheetView>
  </sheetViews>
  <sheetFormatPr defaultRowHeight="16.5" x14ac:dyDescent="0.3"/>
  <cols>
    <col min="1" max="1" width="12" customWidth="1"/>
  </cols>
  <sheetData>
    <row r="1" spans="1:16" x14ac:dyDescent="0.3">
      <c r="A1" s="37" t="s">
        <v>65</v>
      </c>
      <c r="B1" s="38"/>
      <c r="C1" s="38"/>
      <c r="D1" s="38"/>
      <c r="E1" s="38"/>
      <c r="F1" s="39"/>
    </row>
    <row r="2" spans="1:16" x14ac:dyDescent="0.3">
      <c r="A2" s="40" t="s">
        <v>16</v>
      </c>
      <c r="B2" s="12" t="s">
        <v>15</v>
      </c>
      <c r="C2" s="12" t="s">
        <v>57</v>
      </c>
      <c r="D2" s="12" t="s">
        <v>58</v>
      </c>
      <c r="E2" s="12" t="s">
        <v>59</v>
      </c>
      <c r="F2" s="11" t="s">
        <v>60</v>
      </c>
      <c r="K2" s="4"/>
      <c r="L2" s="4"/>
      <c r="M2" s="4"/>
      <c r="N2" s="4"/>
      <c r="O2" s="4"/>
      <c r="P2" s="4"/>
    </row>
    <row r="3" spans="1:16" x14ac:dyDescent="0.3">
      <c r="A3" s="41"/>
      <c r="B3" s="12" t="s">
        <v>61</v>
      </c>
      <c r="C3" s="12" t="s">
        <v>62</v>
      </c>
      <c r="D3" s="12" t="s">
        <v>63</v>
      </c>
      <c r="E3" s="12" t="s">
        <v>66</v>
      </c>
      <c r="F3" s="11" t="s">
        <v>67</v>
      </c>
      <c r="K3" s="4"/>
      <c r="L3" s="4"/>
      <c r="M3" s="4"/>
      <c r="N3" s="4"/>
      <c r="O3" s="4"/>
      <c r="P3" s="4"/>
    </row>
    <row r="4" spans="1:16" x14ac:dyDescent="0.3">
      <c r="A4" s="24" t="s">
        <v>12</v>
      </c>
      <c r="B4" s="23" t="s">
        <v>11</v>
      </c>
      <c r="C4" s="23" t="s">
        <v>23</v>
      </c>
      <c r="D4" s="23" t="s">
        <v>24</v>
      </c>
      <c r="E4" s="25"/>
      <c r="F4" s="26"/>
      <c r="K4" s="4"/>
      <c r="L4" s="4"/>
      <c r="M4" s="4"/>
      <c r="N4" s="4"/>
      <c r="O4" s="4"/>
      <c r="P4" s="4"/>
    </row>
    <row r="5" spans="1:16" x14ac:dyDescent="0.3">
      <c r="A5" s="24" t="s">
        <v>14</v>
      </c>
      <c r="B5" s="25" t="s">
        <v>69</v>
      </c>
      <c r="C5" s="25" t="s">
        <v>70</v>
      </c>
      <c r="D5" s="25" t="s">
        <v>34</v>
      </c>
      <c r="E5" s="25" t="s">
        <v>44</v>
      </c>
      <c r="F5" s="26" t="s">
        <v>13</v>
      </c>
    </row>
    <row r="6" spans="1:16" x14ac:dyDescent="0.3">
      <c r="A6" s="24" t="s">
        <v>68</v>
      </c>
      <c r="B6" s="25">
        <v>4</v>
      </c>
      <c r="C6" s="25">
        <v>5</v>
      </c>
      <c r="D6" s="25">
        <v>12</v>
      </c>
      <c r="E6" s="25">
        <v>10</v>
      </c>
      <c r="F6" s="26">
        <v>6</v>
      </c>
    </row>
    <row r="7" spans="1:16" x14ac:dyDescent="0.3">
      <c r="A7" s="24" t="s">
        <v>9</v>
      </c>
      <c r="B7" s="25">
        <v>1</v>
      </c>
      <c r="C7" s="25">
        <v>2</v>
      </c>
      <c r="D7" s="25">
        <v>3</v>
      </c>
      <c r="E7" s="25">
        <v>4</v>
      </c>
      <c r="F7" s="26">
        <v>5</v>
      </c>
    </row>
    <row r="8" spans="1:16" x14ac:dyDescent="0.3">
      <c r="A8" s="24" t="s">
        <v>8</v>
      </c>
      <c r="B8" s="25">
        <v>1</v>
      </c>
      <c r="C8" s="25">
        <v>2</v>
      </c>
      <c r="D8" s="25">
        <v>3</v>
      </c>
      <c r="E8" s="25">
        <v>4</v>
      </c>
      <c r="F8" s="26">
        <v>5</v>
      </c>
    </row>
    <row r="9" spans="1:16" ht="17.25" thickBot="1" x14ac:dyDescent="0.35">
      <c r="A9" s="27" t="s">
        <v>6</v>
      </c>
      <c r="B9" s="28">
        <v>1</v>
      </c>
      <c r="C9" s="28">
        <v>2</v>
      </c>
      <c r="D9" s="28">
        <v>3</v>
      </c>
      <c r="E9" s="28">
        <v>4</v>
      </c>
      <c r="F9" s="29">
        <v>5</v>
      </c>
    </row>
  </sheetData>
  <mergeCells count="2">
    <mergeCell ref="A1:F1"/>
    <mergeCell ref="A2:A3"/>
  </mergeCells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F5F68E-34E8-4FDC-A360-A0054BC80B7C}">
  <dimension ref="A1:L8"/>
  <sheetViews>
    <sheetView workbookViewId="0">
      <selection activeCell="G7" sqref="G7"/>
    </sheetView>
  </sheetViews>
  <sheetFormatPr defaultRowHeight="16.5" x14ac:dyDescent="0.3"/>
  <cols>
    <col min="1" max="1" width="14.75" bestFit="1" customWidth="1"/>
    <col min="2" max="2" width="21.125" bestFit="1" customWidth="1"/>
    <col min="3" max="3" width="20.5" bestFit="1" customWidth="1"/>
    <col min="4" max="4" width="21.125" bestFit="1" customWidth="1"/>
    <col min="5" max="5" width="24.125" bestFit="1" customWidth="1"/>
    <col min="6" max="6" width="25.125" bestFit="1" customWidth="1"/>
    <col min="7" max="7" width="23.625" bestFit="1" customWidth="1"/>
    <col min="8" max="8" width="20" bestFit="1" customWidth="1"/>
    <col min="9" max="9" width="19.5" bestFit="1" customWidth="1"/>
    <col min="10" max="10" width="22" bestFit="1" customWidth="1"/>
  </cols>
  <sheetData>
    <row r="1" spans="1:12" x14ac:dyDescent="0.3">
      <c r="A1" s="15" t="s">
        <v>20</v>
      </c>
      <c r="B1" s="42" t="s">
        <v>15</v>
      </c>
      <c r="C1" s="43"/>
      <c r="D1" s="43"/>
      <c r="E1" s="43"/>
      <c r="F1" s="43"/>
      <c r="G1" s="43"/>
      <c r="H1" s="43"/>
      <c r="I1" s="43"/>
      <c r="J1" s="44"/>
      <c r="K1" s="4"/>
      <c r="L1" s="4"/>
    </row>
    <row r="2" spans="1:12" ht="60" customHeight="1" x14ac:dyDescent="0.3">
      <c r="A2" s="16" t="s">
        <v>21</v>
      </c>
      <c r="B2" s="45" t="s">
        <v>22</v>
      </c>
      <c r="C2" s="45"/>
      <c r="D2" s="45"/>
      <c r="E2" s="45"/>
      <c r="F2" s="45"/>
      <c r="G2" s="45"/>
      <c r="H2" s="45"/>
      <c r="I2" s="45"/>
      <c r="J2" s="46"/>
      <c r="K2" s="4"/>
      <c r="L2" s="4"/>
    </row>
    <row r="3" spans="1:12" x14ac:dyDescent="0.3">
      <c r="A3" s="16" t="s">
        <v>12</v>
      </c>
      <c r="B3" s="47" t="s">
        <v>11</v>
      </c>
      <c r="C3" s="47"/>
      <c r="D3" s="47"/>
      <c r="E3" s="47" t="s">
        <v>23</v>
      </c>
      <c r="F3" s="47"/>
      <c r="G3" s="47"/>
      <c r="H3" s="47" t="s">
        <v>24</v>
      </c>
      <c r="I3" s="47"/>
      <c r="J3" s="48"/>
      <c r="K3" s="4"/>
      <c r="L3" s="4"/>
    </row>
    <row r="4" spans="1:12" x14ac:dyDescent="0.3">
      <c r="A4" s="16" t="s">
        <v>71</v>
      </c>
      <c r="B4" s="17" t="s">
        <v>25</v>
      </c>
      <c r="C4" s="17" t="s">
        <v>26</v>
      </c>
      <c r="D4" s="18" t="s">
        <v>27</v>
      </c>
      <c r="E4" s="17" t="s">
        <v>28</v>
      </c>
      <c r="F4" s="17" t="s">
        <v>29</v>
      </c>
      <c r="G4" s="17" t="s">
        <v>30</v>
      </c>
      <c r="H4" s="17" t="s">
        <v>31</v>
      </c>
      <c r="I4" s="17" t="s">
        <v>32</v>
      </c>
      <c r="J4" s="19" t="s">
        <v>33</v>
      </c>
      <c r="K4" s="4"/>
      <c r="L4" s="4"/>
    </row>
    <row r="5" spans="1:12" x14ac:dyDescent="0.3">
      <c r="A5" s="16" t="s">
        <v>34</v>
      </c>
      <c r="B5" s="17" t="s">
        <v>35</v>
      </c>
      <c r="C5" s="17" t="s">
        <v>36</v>
      </c>
      <c r="D5" s="17" t="s">
        <v>37</v>
      </c>
      <c r="E5" s="17" t="s">
        <v>38</v>
      </c>
      <c r="F5" s="17" t="s">
        <v>39</v>
      </c>
      <c r="G5" s="17" t="s">
        <v>40</v>
      </c>
      <c r="H5" s="17" t="s">
        <v>41</v>
      </c>
      <c r="I5" s="17" t="s">
        <v>42</v>
      </c>
      <c r="J5" s="19" t="s">
        <v>43</v>
      </c>
      <c r="K5" s="4"/>
      <c r="L5" s="4"/>
    </row>
    <row r="6" spans="1:12" x14ac:dyDescent="0.3">
      <c r="A6" s="16" t="s">
        <v>44</v>
      </c>
      <c r="B6" s="17" t="s">
        <v>45</v>
      </c>
      <c r="C6" s="17" t="s">
        <v>46</v>
      </c>
      <c r="D6" s="17" t="s">
        <v>47</v>
      </c>
      <c r="E6" s="17" t="s">
        <v>48</v>
      </c>
      <c r="F6" s="17" t="s">
        <v>49</v>
      </c>
      <c r="G6" s="17" t="s">
        <v>50</v>
      </c>
      <c r="H6" s="17" t="s">
        <v>51</v>
      </c>
      <c r="I6" s="17" t="s">
        <v>52</v>
      </c>
      <c r="J6" s="19" t="s">
        <v>53</v>
      </c>
      <c r="K6" s="4"/>
      <c r="L6" s="4"/>
    </row>
    <row r="7" spans="1:12" ht="17.25" thickBot="1" x14ac:dyDescent="0.35">
      <c r="A7" s="20" t="s">
        <v>13</v>
      </c>
      <c r="B7" s="21" t="s">
        <v>64</v>
      </c>
      <c r="C7" s="21" t="s">
        <v>54</v>
      </c>
      <c r="D7" s="21" t="s">
        <v>72</v>
      </c>
      <c r="E7" s="21" t="s">
        <v>86</v>
      </c>
      <c r="F7" s="21" t="s">
        <v>55</v>
      </c>
      <c r="G7" s="21" t="s">
        <v>56</v>
      </c>
      <c r="H7" s="21" t="s">
        <v>96</v>
      </c>
      <c r="I7" s="21" t="s">
        <v>100</v>
      </c>
      <c r="J7" s="22" t="s">
        <v>98</v>
      </c>
      <c r="K7" s="4"/>
      <c r="L7" s="4"/>
    </row>
    <row r="8" spans="1:12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</row>
  </sheetData>
  <mergeCells count="5">
    <mergeCell ref="B1:J1"/>
    <mergeCell ref="B2:J2"/>
    <mergeCell ref="B3:D3"/>
    <mergeCell ref="E3:G3"/>
    <mergeCell ref="H3:J3"/>
  </mergeCells>
  <phoneticPr fontId="2" type="noConversion"/>
  <printOptions horizontalCentered="1"/>
  <pageMargins left="0.23622047244094491" right="0.23622047244094491" top="0.35433070866141736" bottom="0.74803149606299213" header="0.31496062992125984" footer="0.31496062992125984"/>
  <pageSetup paperSize="9" scale="58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96A10E-4E91-403C-B87C-3EB105EBF8B7}">
  <dimension ref="B1:U48"/>
  <sheetViews>
    <sheetView topLeftCell="A46" zoomScaleNormal="100" workbookViewId="0">
      <selection activeCell="X48" sqref="X48"/>
    </sheetView>
  </sheetViews>
  <sheetFormatPr defaultRowHeight="16.5" x14ac:dyDescent="0.3"/>
  <cols>
    <col min="8" max="8" width="5.625" customWidth="1"/>
    <col min="15" max="15" width="5.625" customWidth="1"/>
    <col min="22" max="22" width="5.625" customWidth="1"/>
  </cols>
  <sheetData>
    <row r="1" spans="2:14" ht="17.25" thickBot="1" x14ac:dyDescent="0.35"/>
    <row r="2" spans="2:14" x14ac:dyDescent="0.3">
      <c r="B2" s="14" t="s">
        <v>19</v>
      </c>
      <c r="C2" s="58" t="str">
        <f>'영장(R,H,M,L)'!B$7</f>
        <v xml:space="preserve">어설푼 방패병	</v>
      </c>
      <c r="D2" s="58"/>
      <c r="E2" s="58"/>
      <c r="F2" s="58"/>
      <c r="G2" s="59"/>
    </row>
    <row r="3" spans="2:14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설정정리'!$F$5</f>
        <v>L</v>
      </c>
      <c r="F3" s="13" t="s">
        <v>12</v>
      </c>
      <c r="G3" s="11" t="str">
        <f>'캐릭터 설정정리'!$B$4</f>
        <v>탱커</v>
      </c>
    </row>
    <row r="4" spans="2:14" ht="249.95" customHeight="1" x14ac:dyDescent="0.3">
      <c r="B4" s="10" t="s">
        <v>10</v>
      </c>
      <c r="C4" s="47" t="e" vm="1">
        <v>#VALUE!</v>
      </c>
      <c r="D4" s="47"/>
      <c r="E4" s="47"/>
      <c r="F4" s="47"/>
      <c r="G4" s="48"/>
      <c r="I4" s="4"/>
    </row>
    <row r="5" spans="2:14" ht="17.25" thickBot="1" x14ac:dyDescent="0.35">
      <c r="B5" s="10" t="s">
        <v>9</v>
      </c>
      <c r="C5" s="76">
        <v>4</v>
      </c>
      <c r="D5" s="76"/>
      <c r="E5" s="13" t="s">
        <v>8</v>
      </c>
      <c r="F5" s="76">
        <v>1</v>
      </c>
      <c r="G5" s="77"/>
      <c r="I5" s="4"/>
      <c r="J5" s="31"/>
      <c r="K5" s="31"/>
      <c r="L5" s="31"/>
      <c r="M5" s="31"/>
      <c r="N5" s="31"/>
    </row>
    <row r="6" spans="2:14" x14ac:dyDescent="0.3">
      <c r="B6" s="63" t="s">
        <v>6</v>
      </c>
      <c r="C6" s="66" t="s">
        <v>5</v>
      </c>
      <c r="D6" s="67"/>
      <c r="E6" s="47" t="s">
        <v>74</v>
      </c>
      <c r="F6" s="47"/>
      <c r="G6" s="48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14" ht="17.25" thickBot="1" x14ac:dyDescent="0.35">
      <c r="B7" s="64"/>
      <c r="C7" s="66"/>
      <c r="D7" s="67"/>
      <c r="E7" s="82"/>
      <c r="F7" s="82"/>
      <c r="G7" s="83"/>
      <c r="I7" s="3">
        <f>C5+F5</f>
        <v>5</v>
      </c>
      <c r="J7" s="2">
        <f>SUBTOTAL(3,C6:D10)</f>
        <v>1</v>
      </c>
      <c r="K7" s="2">
        <f>CHOOSE(MATCH(E3, {"R1","R2","H","M","L"}, 0), 4, 5, 12, 8, 6)</f>
        <v>6</v>
      </c>
      <c r="L7" s="1">
        <f>K7-I7-J7</f>
        <v>0</v>
      </c>
      <c r="M7" s="32"/>
      <c r="N7" s="32"/>
    </row>
    <row r="8" spans="2:14" x14ac:dyDescent="0.3">
      <c r="B8" s="64"/>
      <c r="C8" s="66"/>
      <c r="D8" s="67"/>
      <c r="E8" s="55"/>
      <c r="F8" s="56"/>
      <c r="G8" s="57"/>
      <c r="J8" s="32"/>
      <c r="K8" s="32"/>
      <c r="L8" s="32"/>
      <c r="M8" s="32"/>
      <c r="N8" s="32"/>
    </row>
    <row r="9" spans="2:14" x14ac:dyDescent="0.3">
      <c r="B9" s="64"/>
      <c r="C9" s="66"/>
      <c r="D9" s="67"/>
      <c r="E9" s="55"/>
      <c r="F9" s="56"/>
      <c r="G9" s="57"/>
      <c r="J9" s="32"/>
      <c r="K9" s="32"/>
      <c r="L9" s="32"/>
      <c r="M9" s="32"/>
      <c r="N9" s="32"/>
    </row>
    <row r="10" spans="2:14" ht="17.25" thickBot="1" x14ac:dyDescent="0.35">
      <c r="B10" s="65"/>
      <c r="C10" s="78"/>
      <c r="D10" s="79"/>
      <c r="E10" s="80"/>
      <c r="F10" s="80"/>
      <c r="G10" s="81"/>
      <c r="J10" s="32"/>
      <c r="K10" s="32"/>
      <c r="L10" s="32"/>
      <c r="M10" s="32"/>
      <c r="N10" s="32"/>
    </row>
    <row r="11" spans="2:14" ht="30" customHeight="1" thickBot="1" x14ac:dyDescent="0.35">
      <c r="C11" s="9"/>
    </row>
    <row r="12" spans="2:14" x14ac:dyDescent="0.3">
      <c r="B12" s="14" t="s">
        <v>17</v>
      </c>
      <c r="C12" s="74" t="s">
        <v>18</v>
      </c>
      <c r="D12" s="75"/>
      <c r="E12" s="33" t="s">
        <v>78</v>
      </c>
      <c r="F12" s="51" t="s">
        <v>79</v>
      </c>
      <c r="G12" s="39"/>
      <c r="I12" s="14" t="s">
        <v>17</v>
      </c>
      <c r="J12" s="49" t="s">
        <v>6</v>
      </c>
      <c r="K12" s="50"/>
      <c r="L12" s="33" t="s">
        <v>78</v>
      </c>
      <c r="M12" s="51" t="str">
        <f>RIGHT(C6, 1)</f>
        <v>1</v>
      </c>
      <c r="N12" s="39"/>
    </row>
    <row r="13" spans="2:14" x14ac:dyDescent="0.3">
      <c r="B13" s="30" t="s">
        <v>19</v>
      </c>
      <c r="C13" s="52" t="str">
        <f>C2 &amp; "(이동)"</f>
        <v>어설푼 방패병	(이동)</v>
      </c>
      <c r="D13" s="53"/>
      <c r="E13" s="53"/>
      <c r="F13" s="53"/>
      <c r="G13" s="54"/>
      <c r="I13" s="10" t="s">
        <v>19</v>
      </c>
      <c r="J13" s="55" t="str">
        <f>E6</f>
        <v>어전트 가드</v>
      </c>
      <c r="K13" s="56"/>
      <c r="L13" s="56"/>
      <c r="M13" s="56"/>
      <c r="N13" s="57"/>
    </row>
    <row r="14" spans="2:14" ht="249.95" customHeight="1" x14ac:dyDescent="0.3">
      <c r="B14" s="10" t="s">
        <v>10</v>
      </c>
      <c r="C14" s="55" t="e" vm="1">
        <v>#VALUE!</v>
      </c>
      <c r="D14" s="56"/>
      <c r="E14" s="56"/>
      <c r="F14" s="56"/>
      <c r="G14" s="57"/>
      <c r="I14" s="10" t="s">
        <v>10</v>
      </c>
      <c r="J14" s="47" t="e" vm="1">
        <v>#VALUE!</v>
      </c>
      <c r="K14" s="47"/>
      <c r="L14" s="47"/>
      <c r="M14" s="47"/>
      <c r="N14" s="48"/>
    </row>
    <row r="15" spans="2:14" ht="53.25" customHeight="1" x14ac:dyDescent="0.3">
      <c r="B15" s="10" t="s">
        <v>7</v>
      </c>
      <c r="C15" s="70" t="s">
        <v>80</v>
      </c>
      <c r="D15" s="71"/>
      <c r="E15" s="71"/>
      <c r="F15" s="71"/>
      <c r="G15" s="72"/>
      <c r="I15" s="10" t="s">
        <v>7</v>
      </c>
      <c r="J15" s="73" t="s">
        <v>81</v>
      </c>
      <c r="K15" s="71"/>
      <c r="L15" s="71"/>
      <c r="M15" s="71"/>
      <c r="N15" s="72"/>
    </row>
    <row r="16" spans="2:14" ht="258" customHeight="1" thickBot="1" x14ac:dyDescent="0.35">
      <c r="B16" s="34" t="s">
        <v>4</v>
      </c>
      <c r="C16" s="68" t="e" vm="2">
        <v>#VALUE!</v>
      </c>
      <c r="D16" s="68"/>
      <c r="E16" s="68"/>
      <c r="F16" s="68"/>
      <c r="G16" s="69"/>
      <c r="I16" s="34" t="s">
        <v>4</v>
      </c>
      <c r="J16" s="68" t="e" vm="3">
        <v>#VALUE!</v>
      </c>
      <c r="K16" s="68"/>
      <c r="L16" s="68"/>
      <c r="M16" s="68"/>
      <c r="N16" s="69"/>
    </row>
    <row r="17" spans="2:21" ht="30" customHeight="1" thickBot="1" x14ac:dyDescent="0.35">
      <c r="C17" s="9"/>
    </row>
    <row r="18" spans="2:21" x14ac:dyDescent="0.3">
      <c r="B18" s="14" t="s">
        <v>19</v>
      </c>
      <c r="C18" s="58" t="str">
        <f>'영장(R,H,M,L)'!C7</f>
        <v xml:space="preserve">최전선의 창병	</v>
      </c>
      <c r="D18" s="58"/>
      <c r="E18" s="58"/>
      <c r="F18" s="58"/>
      <c r="G18" s="59"/>
    </row>
    <row r="19" spans="2:21" x14ac:dyDescent="0.3">
      <c r="B19" s="10" t="s">
        <v>16</v>
      </c>
      <c r="C19" s="12" t="str">
        <f>'캐릭터 설정정리'!$B$2</f>
        <v>영장</v>
      </c>
      <c r="D19" s="13" t="s">
        <v>14</v>
      </c>
      <c r="E19" s="12" t="str">
        <f>'캐릭터 설정정리'!$F$5</f>
        <v>L</v>
      </c>
      <c r="F19" s="13" t="s">
        <v>12</v>
      </c>
      <c r="G19" s="11" t="str">
        <f>'캐릭터 설정정리'!$B$4</f>
        <v>탱커</v>
      </c>
    </row>
    <row r="20" spans="2:21" ht="249.95" customHeight="1" x14ac:dyDescent="0.3">
      <c r="B20" s="10" t="s">
        <v>10</v>
      </c>
      <c r="C20" s="47" t="e" vm="4">
        <v>#VALUE!</v>
      </c>
      <c r="D20" s="47"/>
      <c r="E20" s="47"/>
      <c r="F20" s="47"/>
      <c r="G20" s="48"/>
      <c r="I20" s="4"/>
    </row>
    <row r="21" spans="2:21" ht="17.25" thickBot="1" x14ac:dyDescent="0.35">
      <c r="B21" s="10" t="s">
        <v>9</v>
      </c>
      <c r="C21" s="76">
        <v>3</v>
      </c>
      <c r="D21" s="76"/>
      <c r="E21" s="13" t="s">
        <v>8</v>
      </c>
      <c r="F21" s="76">
        <v>1</v>
      </c>
      <c r="G21" s="77"/>
      <c r="I21" s="4"/>
      <c r="J21" s="31"/>
      <c r="K21" s="31"/>
      <c r="L21" s="31"/>
      <c r="M21" s="31"/>
      <c r="N21" s="31"/>
    </row>
    <row r="22" spans="2:21" x14ac:dyDescent="0.3">
      <c r="B22" s="63" t="s">
        <v>6</v>
      </c>
      <c r="C22" s="66" t="s">
        <v>5</v>
      </c>
      <c r="D22" s="67"/>
      <c r="E22" s="47" t="s">
        <v>73</v>
      </c>
      <c r="F22" s="47"/>
      <c r="G22" s="48"/>
      <c r="I22" s="8" t="s">
        <v>3</v>
      </c>
      <c r="J22" s="7" t="s">
        <v>2</v>
      </c>
      <c r="K22" s="6" t="s">
        <v>1</v>
      </c>
      <c r="L22" s="5" t="s">
        <v>0</v>
      </c>
      <c r="M22" s="32"/>
      <c r="N22" s="32"/>
    </row>
    <row r="23" spans="2:21" ht="17.25" thickBot="1" x14ac:dyDescent="0.35">
      <c r="B23" s="64"/>
      <c r="C23" s="66" t="s">
        <v>5</v>
      </c>
      <c r="D23" s="67"/>
      <c r="E23" s="47" t="s">
        <v>82</v>
      </c>
      <c r="F23" s="47"/>
      <c r="G23" s="48"/>
      <c r="I23" s="3">
        <f>C21+F21</f>
        <v>4</v>
      </c>
      <c r="J23" s="2">
        <f>SUBTOTAL(3,C22:D26)</f>
        <v>2</v>
      </c>
      <c r="K23" s="2">
        <f>CHOOSE(MATCH(E19, {"R1","R2","H","M","L"}, 0), 4, 5, 12, 8, 6)</f>
        <v>6</v>
      </c>
      <c r="L23" s="1">
        <f>K23-I23-J23</f>
        <v>0</v>
      </c>
      <c r="M23" s="32"/>
      <c r="N23" s="32"/>
    </row>
    <row r="24" spans="2:21" x14ac:dyDescent="0.3">
      <c r="B24" s="64"/>
      <c r="C24" s="66"/>
      <c r="D24" s="67"/>
      <c r="E24" s="55"/>
      <c r="F24" s="56"/>
      <c r="G24" s="57"/>
      <c r="J24" s="32"/>
      <c r="K24" s="32"/>
      <c r="L24" s="32"/>
      <c r="M24" s="32"/>
      <c r="N24" s="32"/>
    </row>
    <row r="25" spans="2:21" x14ac:dyDescent="0.3">
      <c r="B25" s="64"/>
      <c r="C25" s="66"/>
      <c r="D25" s="67"/>
      <c r="E25" s="55"/>
      <c r="F25" s="56"/>
      <c r="G25" s="57"/>
      <c r="J25" s="32"/>
      <c r="K25" s="32"/>
      <c r="L25" s="32"/>
      <c r="M25" s="32"/>
      <c r="N25" s="32"/>
    </row>
    <row r="26" spans="2:21" ht="17.25" thickBot="1" x14ac:dyDescent="0.35">
      <c r="B26" s="65"/>
      <c r="C26" s="78"/>
      <c r="D26" s="79"/>
      <c r="E26" s="80"/>
      <c r="F26" s="80"/>
      <c r="G26" s="81"/>
      <c r="J26" s="32"/>
      <c r="K26" s="32"/>
      <c r="L26" s="32"/>
      <c r="M26" s="32"/>
      <c r="N26" s="32"/>
    </row>
    <row r="27" spans="2:21" ht="30" customHeight="1" thickBot="1" x14ac:dyDescent="0.35">
      <c r="C27" s="9"/>
    </row>
    <row r="28" spans="2:21" x14ac:dyDescent="0.3">
      <c r="B28" s="14" t="s">
        <v>17</v>
      </c>
      <c r="C28" s="74" t="s">
        <v>18</v>
      </c>
      <c r="D28" s="75"/>
      <c r="E28" s="33" t="s">
        <v>78</v>
      </c>
      <c r="F28" s="51" t="s">
        <v>79</v>
      </c>
      <c r="G28" s="39"/>
      <c r="I28" s="14" t="s">
        <v>17</v>
      </c>
      <c r="J28" s="49" t="s">
        <v>6</v>
      </c>
      <c r="K28" s="50"/>
      <c r="L28" s="33" t="s">
        <v>78</v>
      </c>
      <c r="M28" s="51" t="str">
        <f>RIGHT(C22, 1)</f>
        <v>1</v>
      </c>
      <c r="N28" s="39"/>
      <c r="P28" s="14" t="s">
        <v>17</v>
      </c>
      <c r="Q28" s="49" t="s">
        <v>6</v>
      </c>
      <c r="R28" s="50"/>
      <c r="S28" s="33" t="s">
        <v>78</v>
      </c>
      <c r="T28" s="51" t="str">
        <f>RIGHT(C23, 1)</f>
        <v>1</v>
      </c>
      <c r="U28" s="39"/>
    </row>
    <row r="29" spans="2:21" x14ac:dyDescent="0.3">
      <c r="B29" s="30" t="s">
        <v>19</v>
      </c>
      <c r="C29" s="52" t="str">
        <f>C18 &amp; "(이동)"</f>
        <v>최전선의 창병	(이동)</v>
      </c>
      <c r="D29" s="53"/>
      <c r="E29" s="53"/>
      <c r="F29" s="53"/>
      <c r="G29" s="54"/>
      <c r="I29" s="10" t="s">
        <v>19</v>
      </c>
      <c r="J29" s="55" t="str">
        <f>E22</f>
        <v>스피어러쉬</v>
      </c>
      <c r="K29" s="56"/>
      <c r="L29" s="56"/>
      <c r="M29" s="56"/>
      <c r="N29" s="57"/>
      <c r="P29" s="10" t="s">
        <v>19</v>
      </c>
      <c r="Q29" s="55" t="str">
        <f>E23</f>
        <v>스피어가드</v>
      </c>
      <c r="R29" s="56"/>
      <c r="S29" s="56"/>
      <c r="T29" s="56"/>
      <c r="U29" s="57"/>
    </row>
    <row r="30" spans="2:21" ht="249.95" customHeight="1" x14ac:dyDescent="0.3">
      <c r="B30" s="10" t="s">
        <v>10</v>
      </c>
      <c r="C30" s="55" t="e" vm="4">
        <v>#VALUE!</v>
      </c>
      <c r="D30" s="56"/>
      <c r="E30" s="56"/>
      <c r="F30" s="56"/>
      <c r="G30" s="57"/>
      <c r="I30" s="10" t="s">
        <v>10</v>
      </c>
      <c r="J30" s="55" t="e" vm="4">
        <v>#VALUE!</v>
      </c>
      <c r="K30" s="56"/>
      <c r="L30" s="56"/>
      <c r="M30" s="56"/>
      <c r="N30" s="57"/>
      <c r="P30" s="10" t="s">
        <v>10</v>
      </c>
      <c r="Q30" s="55" t="e" vm="4">
        <v>#VALUE!</v>
      </c>
      <c r="R30" s="56"/>
      <c r="S30" s="56"/>
      <c r="T30" s="56"/>
      <c r="U30" s="57"/>
    </row>
    <row r="31" spans="2:21" ht="53.25" customHeight="1" x14ac:dyDescent="0.3">
      <c r="B31" s="10" t="s">
        <v>7</v>
      </c>
      <c r="C31" s="70" t="s">
        <v>80</v>
      </c>
      <c r="D31" s="71"/>
      <c r="E31" s="71"/>
      <c r="F31" s="71"/>
      <c r="G31" s="72"/>
      <c r="I31" s="10" t="s">
        <v>7</v>
      </c>
      <c r="J31" s="73" t="s">
        <v>85</v>
      </c>
      <c r="K31" s="71"/>
      <c r="L31" s="71"/>
      <c r="M31" s="71"/>
      <c r="N31" s="72"/>
      <c r="P31" s="10" t="s">
        <v>7</v>
      </c>
      <c r="Q31" s="73" t="s">
        <v>81</v>
      </c>
      <c r="R31" s="71"/>
      <c r="S31" s="71"/>
      <c r="T31" s="71"/>
      <c r="U31" s="72"/>
    </row>
    <row r="32" spans="2:21" ht="258" customHeight="1" thickBot="1" x14ac:dyDescent="0.35">
      <c r="B32" s="34" t="s">
        <v>4</v>
      </c>
      <c r="C32" s="68" t="e" vm="2">
        <v>#VALUE!</v>
      </c>
      <c r="D32" s="68"/>
      <c r="E32" s="68"/>
      <c r="F32" s="68"/>
      <c r="G32" s="69"/>
      <c r="I32" s="34" t="s">
        <v>4</v>
      </c>
      <c r="J32" s="68" t="e" vm="2">
        <v>#VALUE!</v>
      </c>
      <c r="K32" s="68"/>
      <c r="L32" s="68"/>
      <c r="M32" s="68"/>
      <c r="N32" s="69"/>
      <c r="P32" s="34" t="s">
        <v>4</v>
      </c>
      <c r="Q32" s="68" t="e" vm="2">
        <v>#VALUE!</v>
      </c>
      <c r="R32" s="68"/>
      <c r="S32" s="68"/>
      <c r="T32" s="68"/>
      <c r="U32" s="69"/>
    </row>
    <row r="33" spans="2:21" ht="30" customHeight="1" thickBot="1" x14ac:dyDescent="0.35"/>
    <row r="34" spans="2:21" x14ac:dyDescent="0.3">
      <c r="B34" s="14" t="s">
        <v>19</v>
      </c>
      <c r="C34" s="58" t="str">
        <f>'영장(R,H,M,L)'!D7</f>
        <v>그림자속 수호자</v>
      </c>
      <c r="D34" s="58"/>
      <c r="E34" s="58"/>
      <c r="F34" s="58"/>
      <c r="G34" s="59"/>
    </row>
    <row r="35" spans="2:21" x14ac:dyDescent="0.3">
      <c r="B35" s="10" t="s">
        <v>16</v>
      </c>
      <c r="C35" s="12" t="str">
        <f>'캐릭터 설정정리'!$B$2</f>
        <v>영장</v>
      </c>
      <c r="D35" s="13" t="s">
        <v>14</v>
      </c>
      <c r="E35" s="12" t="str">
        <f>'캐릭터 설정정리'!$F$5</f>
        <v>L</v>
      </c>
      <c r="F35" s="13" t="s">
        <v>12</v>
      </c>
      <c r="G35" s="11" t="str">
        <f>'캐릭터 설정정리'!$B$4</f>
        <v>탱커</v>
      </c>
    </row>
    <row r="36" spans="2:21" ht="249.95" customHeight="1" x14ac:dyDescent="0.3">
      <c r="B36" s="10" t="s">
        <v>10</v>
      </c>
      <c r="C36" s="47" t="e" vm="5">
        <v>#VALUE!</v>
      </c>
      <c r="D36" s="47"/>
      <c r="E36" s="47"/>
      <c r="F36" s="47"/>
      <c r="G36" s="48"/>
      <c r="I36" s="4"/>
    </row>
    <row r="37" spans="2:21" ht="17.25" thickBot="1" x14ac:dyDescent="0.35">
      <c r="B37" s="10" t="s">
        <v>9</v>
      </c>
      <c r="C37" s="60">
        <v>2</v>
      </c>
      <c r="D37" s="61"/>
      <c r="E37" s="13" t="s">
        <v>8</v>
      </c>
      <c r="F37" s="60">
        <v>2</v>
      </c>
      <c r="G37" s="62"/>
      <c r="I37" s="4"/>
      <c r="J37" s="31"/>
      <c r="K37" s="31"/>
      <c r="L37" s="31"/>
      <c r="M37" s="31"/>
      <c r="N37" s="31"/>
    </row>
    <row r="38" spans="2:21" x14ac:dyDescent="0.3">
      <c r="B38" s="63" t="s">
        <v>6</v>
      </c>
      <c r="C38" s="66" t="s">
        <v>5</v>
      </c>
      <c r="D38" s="67"/>
      <c r="E38" s="55" t="s">
        <v>75</v>
      </c>
      <c r="F38" s="56"/>
      <c r="G38" s="57"/>
      <c r="I38" s="8" t="s">
        <v>3</v>
      </c>
      <c r="J38" s="7" t="s">
        <v>2</v>
      </c>
      <c r="K38" s="6" t="s">
        <v>1</v>
      </c>
      <c r="L38" s="5" t="s">
        <v>0</v>
      </c>
      <c r="M38" s="32"/>
      <c r="N38" s="32"/>
    </row>
    <row r="39" spans="2:21" ht="17.25" thickBot="1" x14ac:dyDescent="0.35">
      <c r="B39" s="64"/>
      <c r="C39" s="66" t="s">
        <v>77</v>
      </c>
      <c r="D39" s="67"/>
      <c r="E39" s="55" t="s">
        <v>76</v>
      </c>
      <c r="F39" s="56"/>
      <c r="G39" s="57"/>
      <c r="I39" s="3">
        <f>C37+F37</f>
        <v>4</v>
      </c>
      <c r="J39" s="2">
        <f>SUBTOTAL(3,C38:D42)</f>
        <v>2</v>
      </c>
      <c r="K39" s="2">
        <f>CHOOSE(MATCH(E35, {"R1","R2","H","M","L"}, 0), 4, 5, 12, 8, 6)</f>
        <v>6</v>
      </c>
      <c r="L39" s="1">
        <f>K39-I39-J39</f>
        <v>0</v>
      </c>
      <c r="M39" s="32"/>
      <c r="N39" s="32"/>
    </row>
    <row r="40" spans="2:21" x14ac:dyDescent="0.3">
      <c r="B40" s="64"/>
      <c r="C40" s="66"/>
      <c r="D40" s="67"/>
      <c r="E40" s="55"/>
      <c r="F40" s="56"/>
      <c r="G40" s="57"/>
      <c r="J40" s="32"/>
      <c r="K40" s="32"/>
      <c r="L40" s="32"/>
      <c r="M40" s="32"/>
      <c r="N40" s="32"/>
    </row>
    <row r="41" spans="2:21" x14ac:dyDescent="0.3">
      <c r="B41" s="64"/>
      <c r="C41" s="66"/>
      <c r="D41" s="67"/>
      <c r="E41" s="55"/>
      <c r="F41" s="56"/>
      <c r="G41" s="57"/>
      <c r="J41" s="32"/>
      <c r="K41" s="32"/>
      <c r="L41" s="32"/>
      <c r="M41" s="32"/>
      <c r="N41" s="32"/>
    </row>
    <row r="42" spans="2:21" ht="17.25" thickBot="1" x14ac:dyDescent="0.35">
      <c r="B42" s="65"/>
      <c r="C42" s="78"/>
      <c r="D42" s="79"/>
      <c r="E42" s="80"/>
      <c r="F42" s="80"/>
      <c r="G42" s="81"/>
      <c r="J42" s="32"/>
      <c r="K42" s="32"/>
      <c r="L42" s="32"/>
      <c r="M42" s="32"/>
      <c r="N42" s="32"/>
    </row>
    <row r="43" spans="2:21" ht="30" customHeight="1" thickBot="1" x14ac:dyDescent="0.35">
      <c r="C43" s="9"/>
    </row>
    <row r="44" spans="2:21" x14ac:dyDescent="0.3">
      <c r="B44" s="14" t="s">
        <v>17</v>
      </c>
      <c r="C44" s="74" t="s">
        <v>18</v>
      </c>
      <c r="D44" s="75"/>
      <c r="E44" s="33" t="s">
        <v>78</v>
      </c>
      <c r="F44" s="51" t="s">
        <v>79</v>
      </c>
      <c r="G44" s="39"/>
      <c r="I44" s="14" t="s">
        <v>17</v>
      </c>
      <c r="J44" s="49" t="s">
        <v>6</v>
      </c>
      <c r="K44" s="50"/>
      <c r="L44" s="33" t="s">
        <v>78</v>
      </c>
      <c r="M44" s="51" t="str">
        <f>RIGHT(C38, 1)</f>
        <v>1</v>
      </c>
      <c r="N44" s="39"/>
      <c r="P44" s="14" t="s">
        <v>17</v>
      </c>
      <c r="Q44" s="49" t="s">
        <v>6</v>
      </c>
      <c r="R44" s="50"/>
      <c r="S44" s="33" t="s">
        <v>78</v>
      </c>
      <c r="T44" s="51" t="str">
        <f>RIGHT(C39, 1)</f>
        <v>2</v>
      </c>
      <c r="U44" s="39"/>
    </row>
    <row r="45" spans="2:21" x14ac:dyDescent="0.3">
      <c r="B45" s="30" t="s">
        <v>19</v>
      </c>
      <c r="C45" s="52" t="str">
        <f>C34 &amp; "(이동)"</f>
        <v>그림자속 수호자(이동)</v>
      </c>
      <c r="D45" s="53"/>
      <c r="E45" s="53"/>
      <c r="F45" s="53"/>
      <c r="G45" s="54"/>
      <c r="I45" s="10" t="s">
        <v>19</v>
      </c>
      <c r="J45" s="55" t="str">
        <f>E38</f>
        <v>그림자 벽</v>
      </c>
      <c r="K45" s="56"/>
      <c r="L45" s="56"/>
      <c r="M45" s="56"/>
      <c r="N45" s="57"/>
      <c r="P45" s="10" t="s">
        <v>19</v>
      </c>
      <c r="Q45" s="55" t="str">
        <f>E39</f>
        <v>어둠에서의 반격</v>
      </c>
      <c r="R45" s="56"/>
      <c r="S45" s="56"/>
      <c r="T45" s="56"/>
      <c r="U45" s="57"/>
    </row>
    <row r="46" spans="2:21" ht="249.95" customHeight="1" x14ac:dyDescent="0.3">
      <c r="B46" s="10" t="s">
        <v>10</v>
      </c>
      <c r="C46" s="47" t="e" vm="5">
        <v>#VALUE!</v>
      </c>
      <c r="D46" s="47"/>
      <c r="E46" s="47"/>
      <c r="F46" s="47"/>
      <c r="G46" s="48"/>
      <c r="I46" s="10" t="s">
        <v>10</v>
      </c>
      <c r="J46" s="47" t="e" vm="5">
        <v>#VALUE!</v>
      </c>
      <c r="K46" s="47"/>
      <c r="L46" s="47"/>
      <c r="M46" s="47"/>
      <c r="N46" s="48"/>
      <c r="P46" s="10" t="s">
        <v>10</v>
      </c>
      <c r="Q46" s="47" t="e" vm="5">
        <v>#VALUE!</v>
      </c>
      <c r="R46" s="47"/>
      <c r="S46" s="47"/>
      <c r="T46" s="47"/>
      <c r="U46" s="48"/>
    </row>
    <row r="47" spans="2:21" ht="53.25" customHeight="1" x14ac:dyDescent="0.3">
      <c r="B47" s="10" t="s">
        <v>7</v>
      </c>
      <c r="C47" s="70" t="s">
        <v>80</v>
      </c>
      <c r="D47" s="71"/>
      <c r="E47" s="71"/>
      <c r="F47" s="71"/>
      <c r="G47" s="72"/>
      <c r="I47" s="10" t="s">
        <v>7</v>
      </c>
      <c r="J47" s="73" t="s">
        <v>84</v>
      </c>
      <c r="K47" s="71"/>
      <c r="L47" s="71"/>
      <c r="M47" s="71"/>
      <c r="N47" s="72"/>
      <c r="P47" s="10" t="s">
        <v>7</v>
      </c>
      <c r="Q47" s="73" t="s">
        <v>83</v>
      </c>
      <c r="R47" s="71"/>
      <c r="S47" s="71"/>
      <c r="T47" s="71"/>
      <c r="U47" s="72"/>
    </row>
    <row r="48" spans="2:21" ht="258" customHeight="1" thickBot="1" x14ac:dyDescent="0.35">
      <c r="B48" s="34" t="s">
        <v>4</v>
      </c>
      <c r="C48" s="68" t="e" vm="2">
        <v>#VALUE!</v>
      </c>
      <c r="D48" s="68"/>
      <c r="E48" s="68"/>
      <c r="F48" s="68"/>
      <c r="G48" s="69"/>
      <c r="I48" s="34" t="s">
        <v>4</v>
      </c>
      <c r="J48" s="68" t="e" vm="2">
        <v>#VALUE!</v>
      </c>
      <c r="K48" s="68"/>
      <c r="L48" s="68"/>
      <c r="M48" s="68"/>
      <c r="N48" s="69"/>
      <c r="P48" s="34" t="s">
        <v>4</v>
      </c>
      <c r="Q48" s="68" t="e" vm="2">
        <v>#VALUE!</v>
      </c>
      <c r="R48" s="68"/>
      <c r="S48" s="68"/>
      <c r="T48" s="68"/>
      <c r="U48" s="69"/>
    </row>
  </sheetData>
  <mergeCells count="93">
    <mergeCell ref="C4:G4"/>
    <mergeCell ref="C5:D5"/>
    <mergeCell ref="F5:G5"/>
    <mergeCell ref="C2:G2"/>
    <mergeCell ref="C6:D6"/>
    <mergeCell ref="C18:G18"/>
    <mergeCell ref="C20:G20"/>
    <mergeCell ref="B6:B10"/>
    <mergeCell ref="E6:G6"/>
    <mergeCell ref="E7:G7"/>
    <mergeCell ref="E10:G10"/>
    <mergeCell ref="C7:D7"/>
    <mergeCell ref="C8:D8"/>
    <mergeCell ref="C9:D9"/>
    <mergeCell ref="C10:D10"/>
    <mergeCell ref="E8:G8"/>
    <mergeCell ref="E9:G9"/>
    <mergeCell ref="C14:G14"/>
    <mergeCell ref="C15:G15"/>
    <mergeCell ref="C16:G16"/>
    <mergeCell ref="C13:G13"/>
    <mergeCell ref="C12:D12"/>
    <mergeCell ref="F12:G12"/>
    <mergeCell ref="J14:N14"/>
    <mergeCell ref="J15:N15"/>
    <mergeCell ref="J16:N16"/>
    <mergeCell ref="J13:N13"/>
    <mergeCell ref="J12:K12"/>
    <mergeCell ref="M12:N12"/>
    <mergeCell ref="C21:D21"/>
    <mergeCell ref="F21:G21"/>
    <mergeCell ref="B22:B26"/>
    <mergeCell ref="C22:D22"/>
    <mergeCell ref="E22:G22"/>
    <mergeCell ref="C23:D23"/>
    <mergeCell ref="E23:G23"/>
    <mergeCell ref="C24:D24"/>
    <mergeCell ref="E24:G24"/>
    <mergeCell ref="C25:D25"/>
    <mergeCell ref="E25:G25"/>
    <mergeCell ref="C26:D26"/>
    <mergeCell ref="E26:G26"/>
    <mergeCell ref="C28:D28"/>
    <mergeCell ref="F28:G28"/>
    <mergeCell ref="J28:K28"/>
    <mergeCell ref="M28:N28"/>
    <mergeCell ref="C29:G29"/>
    <mergeCell ref="J29:N29"/>
    <mergeCell ref="C30:G30"/>
    <mergeCell ref="J30:N30"/>
    <mergeCell ref="C31:G31"/>
    <mergeCell ref="J31:N31"/>
    <mergeCell ref="C32:G32"/>
    <mergeCell ref="J32:N32"/>
    <mergeCell ref="Q32:U32"/>
    <mergeCell ref="Q28:R28"/>
    <mergeCell ref="T28:U28"/>
    <mergeCell ref="Q29:U29"/>
    <mergeCell ref="Q30:U30"/>
    <mergeCell ref="Q31:U31"/>
    <mergeCell ref="C48:G48"/>
    <mergeCell ref="J48:N48"/>
    <mergeCell ref="Q48:U48"/>
    <mergeCell ref="C36:G36"/>
    <mergeCell ref="C46:G46"/>
    <mergeCell ref="J46:N46"/>
    <mergeCell ref="Q46:U46"/>
    <mergeCell ref="C47:G47"/>
    <mergeCell ref="J47:N47"/>
    <mergeCell ref="Q47:U47"/>
    <mergeCell ref="C40:D40"/>
    <mergeCell ref="J45:N45"/>
    <mergeCell ref="F44:G44"/>
    <mergeCell ref="J44:K44"/>
    <mergeCell ref="M44:N44"/>
    <mergeCell ref="C41:D41"/>
    <mergeCell ref="B38:B42"/>
    <mergeCell ref="C38:D38"/>
    <mergeCell ref="E38:G38"/>
    <mergeCell ref="C39:D39"/>
    <mergeCell ref="E39:G39"/>
    <mergeCell ref="E40:G40"/>
    <mergeCell ref="E41:G41"/>
    <mergeCell ref="C42:D42"/>
    <mergeCell ref="E42:G42"/>
    <mergeCell ref="Q44:R44"/>
    <mergeCell ref="T44:U44"/>
    <mergeCell ref="C45:G45"/>
    <mergeCell ref="Q45:U45"/>
    <mergeCell ref="C34:G34"/>
    <mergeCell ref="C37:D37"/>
    <mergeCell ref="F37:G37"/>
    <mergeCell ref="C44:D44"/>
  </mergeCells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0210C-665E-407C-BB01-6EC0BADBA803}">
  <dimension ref="B1:U48"/>
  <sheetViews>
    <sheetView tabSelected="1" topLeftCell="A46" zoomScale="85" zoomScaleNormal="85" workbookViewId="0">
      <selection activeCell="Q53" sqref="Q53"/>
    </sheetView>
  </sheetViews>
  <sheetFormatPr defaultRowHeight="16.5" x14ac:dyDescent="0.3"/>
  <cols>
    <col min="8" max="8" width="5.625" customWidth="1"/>
    <col min="15" max="15" width="5.625" customWidth="1"/>
    <col min="22" max="22" width="5.625" customWidth="1"/>
  </cols>
  <sheetData>
    <row r="1" spans="2:14" ht="17.25" thickBot="1" x14ac:dyDescent="0.35"/>
    <row r="2" spans="2:14" x14ac:dyDescent="0.3">
      <c r="B2" s="14" t="s">
        <v>19</v>
      </c>
      <c r="C2" s="58" t="str">
        <f>'영장(R,H,M,L)'!E7</f>
        <v>하얀검사</v>
      </c>
      <c r="D2" s="58"/>
      <c r="E2" s="58"/>
      <c r="F2" s="58"/>
      <c r="G2" s="59"/>
    </row>
    <row r="3" spans="2:14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설정정리'!$F$5</f>
        <v>L</v>
      </c>
      <c r="F3" s="13" t="s">
        <v>12</v>
      </c>
      <c r="G3" s="11" t="str">
        <f>'캐릭터 설정정리'!$C$4</f>
        <v>딜러</v>
      </c>
    </row>
    <row r="4" spans="2:14" ht="249.95" customHeight="1" x14ac:dyDescent="0.3">
      <c r="B4" s="10" t="s">
        <v>10</v>
      </c>
      <c r="C4" s="47" t="e" vm="6">
        <v>#VALUE!</v>
      </c>
      <c r="D4" s="47"/>
      <c r="E4" s="47"/>
      <c r="F4" s="47"/>
      <c r="G4" s="48"/>
      <c r="I4" s="4"/>
    </row>
    <row r="5" spans="2:14" ht="17.25" thickBot="1" x14ac:dyDescent="0.35">
      <c r="B5" s="10" t="s">
        <v>9</v>
      </c>
      <c r="C5" s="76">
        <v>3</v>
      </c>
      <c r="D5" s="76"/>
      <c r="E5" s="13" t="s">
        <v>8</v>
      </c>
      <c r="F5" s="76">
        <v>2</v>
      </c>
      <c r="G5" s="77"/>
      <c r="I5" s="4"/>
      <c r="J5" s="31"/>
      <c r="K5" s="31"/>
      <c r="L5" s="31"/>
      <c r="M5" s="31"/>
      <c r="N5" s="31"/>
    </row>
    <row r="6" spans="2:14" x14ac:dyDescent="0.3">
      <c r="B6" s="63" t="s">
        <v>6</v>
      </c>
      <c r="C6" s="66" t="s">
        <v>5</v>
      </c>
      <c r="D6" s="67"/>
      <c r="E6" s="47" t="s">
        <v>87</v>
      </c>
      <c r="F6" s="47"/>
      <c r="G6" s="48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14" ht="17.25" thickBot="1" x14ac:dyDescent="0.35">
      <c r="B7" s="64"/>
      <c r="C7" s="66"/>
      <c r="D7" s="67"/>
      <c r="E7" s="82"/>
      <c r="F7" s="82"/>
      <c r="G7" s="83"/>
      <c r="I7" s="3">
        <f>C5+F5</f>
        <v>5</v>
      </c>
      <c r="J7" s="2">
        <f>SUBTOTAL(3,C6:D10)</f>
        <v>1</v>
      </c>
      <c r="K7" s="2">
        <f>CHOOSE(MATCH(E3, {"R1","R2","H","M","L"}, 0), 4, 5, 12, 8, 6)</f>
        <v>6</v>
      </c>
      <c r="L7" s="1">
        <f>K7-I7-J7</f>
        <v>0</v>
      </c>
      <c r="M7" s="32"/>
      <c r="N7" s="32"/>
    </row>
    <row r="8" spans="2:14" x14ac:dyDescent="0.3">
      <c r="B8" s="64"/>
      <c r="C8" s="66"/>
      <c r="D8" s="67"/>
      <c r="E8" s="55"/>
      <c r="F8" s="56"/>
      <c r="G8" s="57"/>
      <c r="J8" s="32"/>
      <c r="K8" s="32"/>
      <c r="L8" s="32"/>
      <c r="M8" s="32"/>
      <c r="N8" s="32"/>
    </row>
    <row r="9" spans="2:14" x14ac:dyDescent="0.3">
      <c r="B9" s="64"/>
      <c r="C9" s="66"/>
      <c r="D9" s="67"/>
      <c r="E9" s="55"/>
      <c r="F9" s="56"/>
      <c r="G9" s="57"/>
      <c r="J9" s="32"/>
      <c r="K9" s="32"/>
      <c r="L9" s="32"/>
      <c r="M9" s="32"/>
      <c r="N9" s="32"/>
    </row>
    <row r="10" spans="2:14" ht="17.25" thickBot="1" x14ac:dyDescent="0.35">
      <c r="B10" s="65"/>
      <c r="C10" s="78"/>
      <c r="D10" s="79"/>
      <c r="E10" s="80"/>
      <c r="F10" s="80"/>
      <c r="G10" s="81"/>
      <c r="J10" s="32"/>
      <c r="K10" s="32"/>
      <c r="L10" s="32"/>
      <c r="M10" s="32"/>
      <c r="N10" s="32"/>
    </row>
    <row r="11" spans="2:14" ht="30" customHeight="1" thickBot="1" x14ac:dyDescent="0.35">
      <c r="C11" s="9"/>
    </row>
    <row r="12" spans="2:14" x14ac:dyDescent="0.3">
      <c r="B12" s="14" t="s">
        <v>17</v>
      </c>
      <c r="C12" s="74" t="s">
        <v>18</v>
      </c>
      <c r="D12" s="75"/>
      <c r="E12" s="33" t="s">
        <v>78</v>
      </c>
      <c r="F12" s="51" t="s">
        <v>79</v>
      </c>
      <c r="G12" s="39"/>
      <c r="I12" s="14" t="s">
        <v>17</v>
      </c>
      <c r="J12" s="49" t="s">
        <v>6</v>
      </c>
      <c r="K12" s="50"/>
      <c r="L12" s="33" t="s">
        <v>78</v>
      </c>
      <c r="M12" s="51" t="str">
        <f>RIGHT(C6, 1)</f>
        <v>1</v>
      </c>
      <c r="N12" s="39"/>
    </row>
    <row r="13" spans="2:14" x14ac:dyDescent="0.3">
      <c r="B13" s="30" t="s">
        <v>19</v>
      </c>
      <c r="C13" s="52" t="str">
        <f>C2 &amp; "(이동)"</f>
        <v>하얀검사(이동)</v>
      </c>
      <c r="D13" s="53"/>
      <c r="E13" s="53"/>
      <c r="F13" s="53"/>
      <c r="G13" s="54"/>
      <c r="I13" s="10" t="s">
        <v>19</v>
      </c>
      <c r="J13" s="55" t="str">
        <f>E6</f>
        <v>햐안검무</v>
      </c>
      <c r="K13" s="56"/>
      <c r="L13" s="56"/>
      <c r="M13" s="56"/>
      <c r="N13" s="57"/>
    </row>
    <row r="14" spans="2:14" ht="249.95" customHeight="1" x14ac:dyDescent="0.3">
      <c r="B14" s="10" t="s">
        <v>10</v>
      </c>
      <c r="C14" s="47" t="e" vm="6">
        <v>#VALUE!</v>
      </c>
      <c r="D14" s="47"/>
      <c r="E14" s="47"/>
      <c r="F14" s="47"/>
      <c r="G14" s="48"/>
      <c r="I14" s="10" t="s">
        <v>10</v>
      </c>
      <c r="J14" s="47" t="e" vm="6">
        <v>#VALUE!</v>
      </c>
      <c r="K14" s="47"/>
      <c r="L14" s="47"/>
      <c r="M14" s="47"/>
      <c r="N14" s="48"/>
    </row>
    <row r="15" spans="2:14" ht="53.25" customHeight="1" x14ac:dyDescent="0.3">
      <c r="B15" s="10" t="s">
        <v>7</v>
      </c>
      <c r="C15" s="70" t="s">
        <v>80</v>
      </c>
      <c r="D15" s="71"/>
      <c r="E15" s="71"/>
      <c r="F15" s="71"/>
      <c r="G15" s="72"/>
      <c r="I15" s="10" t="s">
        <v>7</v>
      </c>
      <c r="J15" s="73" t="s">
        <v>95</v>
      </c>
      <c r="K15" s="71"/>
      <c r="L15" s="71"/>
      <c r="M15" s="71"/>
      <c r="N15" s="72"/>
    </row>
    <row r="16" spans="2:14" ht="258" customHeight="1" thickBot="1" x14ac:dyDescent="0.35">
      <c r="B16" s="34" t="s">
        <v>4</v>
      </c>
      <c r="C16" s="68" t="e" vm="2">
        <v>#VALUE!</v>
      </c>
      <c r="D16" s="68"/>
      <c r="E16" s="68"/>
      <c r="F16" s="68"/>
      <c r="G16" s="69"/>
      <c r="I16" s="34" t="s">
        <v>4</v>
      </c>
      <c r="J16" s="68" t="e" vm="2">
        <v>#VALUE!</v>
      </c>
      <c r="K16" s="68"/>
      <c r="L16" s="68"/>
      <c r="M16" s="68"/>
      <c r="N16" s="69"/>
    </row>
    <row r="17" spans="2:21" ht="30" customHeight="1" thickBot="1" x14ac:dyDescent="0.35">
      <c r="C17" s="9"/>
    </row>
    <row r="18" spans="2:21" x14ac:dyDescent="0.3">
      <c r="B18" s="14" t="s">
        <v>19</v>
      </c>
      <c r="C18" s="58" t="str">
        <f>'영장(R,H,M,L)'!F7</f>
        <v xml:space="preserve">그림자 속 암살자	</v>
      </c>
      <c r="D18" s="58"/>
      <c r="E18" s="58"/>
      <c r="F18" s="58"/>
      <c r="G18" s="59"/>
    </row>
    <row r="19" spans="2:21" x14ac:dyDescent="0.3">
      <c r="B19" s="10" t="s">
        <v>16</v>
      </c>
      <c r="C19" s="12" t="str">
        <f>'캐릭터 설정정리'!$B$2</f>
        <v>영장</v>
      </c>
      <c r="D19" s="13" t="s">
        <v>14</v>
      </c>
      <c r="E19" s="12" t="str">
        <f>'캐릭터 설정정리'!$F$5</f>
        <v>L</v>
      </c>
      <c r="F19" s="13" t="s">
        <v>12</v>
      </c>
      <c r="G19" s="11" t="str">
        <f>'캐릭터 설정정리'!$C$4</f>
        <v>딜러</v>
      </c>
    </row>
    <row r="20" spans="2:21" ht="249.95" customHeight="1" x14ac:dyDescent="0.3">
      <c r="B20" s="10" t="s">
        <v>10</v>
      </c>
      <c r="C20" s="47" t="e" vm="7">
        <v>#VALUE!</v>
      </c>
      <c r="D20" s="47"/>
      <c r="E20" s="47"/>
      <c r="F20" s="47"/>
      <c r="G20" s="48"/>
      <c r="I20" s="4"/>
    </row>
    <row r="21" spans="2:21" ht="17.25" thickBot="1" x14ac:dyDescent="0.35">
      <c r="B21" s="10" t="s">
        <v>9</v>
      </c>
      <c r="C21" s="76">
        <v>2</v>
      </c>
      <c r="D21" s="76"/>
      <c r="E21" s="13" t="s">
        <v>8</v>
      </c>
      <c r="F21" s="76">
        <v>2</v>
      </c>
      <c r="G21" s="77"/>
      <c r="I21" s="4"/>
      <c r="J21" s="31"/>
      <c r="K21" s="31"/>
      <c r="L21" s="31"/>
      <c r="M21" s="31"/>
      <c r="N21" s="31"/>
    </row>
    <row r="22" spans="2:21" x14ac:dyDescent="0.3">
      <c r="B22" s="63" t="s">
        <v>6</v>
      </c>
      <c r="C22" s="66" t="s">
        <v>5</v>
      </c>
      <c r="D22" s="67"/>
      <c r="E22" s="47" t="s">
        <v>88</v>
      </c>
      <c r="F22" s="47"/>
      <c r="G22" s="48"/>
      <c r="I22" s="8" t="s">
        <v>3</v>
      </c>
      <c r="J22" s="7" t="s">
        <v>2</v>
      </c>
      <c r="K22" s="6" t="s">
        <v>1</v>
      </c>
      <c r="L22" s="5" t="s">
        <v>0</v>
      </c>
      <c r="M22" s="32"/>
      <c r="N22" s="32"/>
    </row>
    <row r="23" spans="2:21" ht="17.25" thickBot="1" x14ac:dyDescent="0.35">
      <c r="B23" s="64"/>
      <c r="C23" s="66" t="s">
        <v>77</v>
      </c>
      <c r="D23" s="67"/>
      <c r="E23" s="47" t="s">
        <v>89</v>
      </c>
      <c r="F23" s="47"/>
      <c r="G23" s="48"/>
      <c r="I23" s="3">
        <f>C21+F21</f>
        <v>4</v>
      </c>
      <c r="J23" s="2">
        <f>SUBTOTAL(3,C22:D26)</f>
        <v>2</v>
      </c>
      <c r="K23" s="2">
        <f>CHOOSE(MATCH(E19, {"R1","R2","H","M","L"}, 0), 4, 5, 12, 8, 6)</f>
        <v>6</v>
      </c>
      <c r="L23" s="1">
        <f>K23-I23-J23</f>
        <v>0</v>
      </c>
      <c r="M23" s="32"/>
      <c r="N23" s="32"/>
    </row>
    <row r="24" spans="2:21" x14ac:dyDescent="0.3">
      <c r="B24" s="64"/>
      <c r="C24" s="66"/>
      <c r="D24" s="67"/>
      <c r="E24" s="55"/>
      <c r="F24" s="56"/>
      <c r="G24" s="57"/>
      <c r="J24" s="32"/>
      <c r="K24" s="32"/>
      <c r="L24" s="32"/>
      <c r="M24" s="32"/>
      <c r="N24" s="32"/>
    </row>
    <row r="25" spans="2:21" x14ac:dyDescent="0.3">
      <c r="B25" s="64"/>
      <c r="C25" s="66"/>
      <c r="D25" s="67"/>
      <c r="E25" s="55"/>
      <c r="F25" s="56"/>
      <c r="G25" s="57"/>
      <c r="J25" s="32"/>
      <c r="K25" s="32"/>
      <c r="L25" s="32"/>
      <c r="M25" s="32"/>
      <c r="N25" s="32"/>
    </row>
    <row r="26" spans="2:21" ht="17.25" thickBot="1" x14ac:dyDescent="0.35">
      <c r="B26" s="65"/>
      <c r="C26" s="78"/>
      <c r="D26" s="79"/>
      <c r="E26" s="80"/>
      <c r="F26" s="80"/>
      <c r="G26" s="81"/>
      <c r="J26" s="32"/>
      <c r="K26" s="32"/>
      <c r="L26" s="32"/>
      <c r="M26" s="32"/>
      <c r="N26" s="32"/>
    </row>
    <row r="27" spans="2:21" ht="30" customHeight="1" thickBot="1" x14ac:dyDescent="0.35">
      <c r="C27" s="9"/>
    </row>
    <row r="28" spans="2:21" x14ac:dyDescent="0.3">
      <c r="B28" s="14" t="s">
        <v>17</v>
      </c>
      <c r="C28" s="74" t="s">
        <v>18</v>
      </c>
      <c r="D28" s="75"/>
      <c r="E28" s="33" t="s">
        <v>78</v>
      </c>
      <c r="F28" s="51" t="s">
        <v>79</v>
      </c>
      <c r="G28" s="39"/>
      <c r="I28" s="14" t="s">
        <v>17</v>
      </c>
      <c r="J28" s="49" t="s">
        <v>6</v>
      </c>
      <c r="K28" s="50"/>
      <c r="L28" s="33" t="s">
        <v>78</v>
      </c>
      <c r="M28" s="51" t="str">
        <f>RIGHT(C22, 1)</f>
        <v>1</v>
      </c>
      <c r="N28" s="39"/>
      <c r="P28" s="14" t="s">
        <v>17</v>
      </c>
      <c r="Q28" s="49" t="s">
        <v>6</v>
      </c>
      <c r="R28" s="50"/>
      <c r="S28" s="33" t="s">
        <v>78</v>
      </c>
      <c r="T28" s="51" t="str">
        <f>RIGHT(C23, 1)</f>
        <v>2</v>
      </c>
      <c r="U28" s="39"/>
    </row>
    <row r="29" spans="2:21" x14ac:dyDescent="0.3">
      <c r="B29" s="30" t="s">
        <v>19</v>
      </c>
      <c r="C29" s="52" t="str">
        <f>C18 &amp; "(이동)"</f>
        <v>그림자 속 암살자	(이동)</v>
      </c>
      <c r="D29" s="53"/>
      <c r="E29" s="53"/>
      <c r="F29" s="53"/>
      <c r="G29" s="54"/>
      <c r="I29" s="10" t="s">
        <v>19</v>
      </c>
      <c r="J29" s="55" t="str">
        <f>E22</f>
        <v>그림자베기</v>
      </c>
      <c r="K29" s="56"/>
      <c r="L29" s="56"/>
      <c r="M29" s="56"/>
      <c r="N29" s="57"/>
      <c r="P29" s="10" t="s">
        <v>19</v>
      </c>
      <c r="Q29" s="55" t="str">
        <f>E23</f>
        <v>그림자 수리검</v>
      </c>
      <c r="R29" s="56"/>
      <c r="S29" s="56"/>
      <c r="T29" s="56"/>
      <c r="U29" s="57"/>
    </row>
    <row r="30" spans="2:21" ht="249.95" customHeight="1" x14ac:dyDescent="0.3">
      <c r="B30" s="10" t="s">
        <v>10</v>
      </c>
      <c r="C30" s="47" t="e" vm="7">
        <v>#VALUE!</v>
      </c>
      <c r="D30" s="47"/>
      <c r="E30" s="47"/>
      <c r="F30" s="47"/>
      <c r="G30" s="48"/>
      <c r="I30" s="10" t="s">
        <v>10</v>
      </c>
      <c r="J30" s="47" t="e" vm="7">
        <v>#VALUE!</v>
      </c>
      <c r="K30" s="47"/>
      <c r="L30" s="47"/>
      <c r="M30" s="47"/>
      <c r="N30" s="48"/>
      <c r="P30" s="10" t="s">
        <v>10</v>
      </c>
      <c r="Q30" s="47" t="e" vm="7">
        <v>#VALUE!</v>
      </c>
      <c r="R30" s="47"/>
      <c r="S30" s="47"/>
      <c r="T30" s="47"/>
      <c r="U30" s="48"/>
    </row>
    <row r="31" spans="2:21" ht="53.25" customHeight="1" x14ac:dyDescent="0.3">
      <c r="B31" s="10" t="s">
        <v>7</v>
      </c>
      <c r="C31" s="70" t="s">
        <v>80</v>
      </c>
      <c r="D31" s="71"/>
      <c r="E31" s="71"/>
      <c r="F31" s="71"/>
      <c r="G31" s="72"/>
      <c r="I31" s="10" t="s">
        <v>7</v>
      </c>
      <c r="J31" s="73" t="s">
        <v>94</v>
      </c>
      <c r="K31" s="71"/>
      <c r="L31" s="71"/>
      <c r="M31" s="71"/>
      <c r="N31" s="72"/>
      <c r="P31" s="10" t="s">
        <v>7</v>
      </c>
      <c r="Q31" s="73" t="s">
        <v>93</v>
      </c>
      <c r="R31" s="71"/>
      <c r="S31" s="71"/>
      <c r="T31" s="71"/>
      <c r="U31" s="72"/>
    </row>
    <row r="32" spans="2:21" ht="258" customHeight="1" thickBot="1" x14ac:dyDescent="0.35">
      <c r="B32" s="34" t="s">
        <v>4</v>
      </c>
      <c r="C32" s="68" t="e" vm="2">
        <v>#VALUE!</v>
      </c>
      <c r="D32" s="68"/>
      <c r="E32" s="68"/>
      <c r="F32" s="68"/>
      <c r="G32" s="69"/>
      <c r="I32" s="34" t="s">
        <v>4</v>
      </c>
      <c r="J32" s="68" t="e" vm="2">
        <v>#VALUE!</v>
      </c>
      <c r="K32" s="68"/>
      <c r="L32" s="68"/>
      <c r="M32" s="68"/>
      <c r="N32" s="69"/>
      <c r="P32" s="34" t="s">
        <v>4</v>
      </c>
      <c r="Q32" s="68" t="e" vm="2">
        <v>#VALUE!</v>
      </c>
      <c r="R32" s="68"/>
      <c r="S32" s="68"/>
      <c r="T32" s="68"/>
      <c r="U32" s="69"/>
    </row>
    <row r="33" spans="2:21" ht="30" customHeight="1" thickBot="1" x14ac:dyDescent="0.35"/>
    <row r="34" spans="2:21" x14ac:dyDescent="0.3">
      <c r="B34" s="14" t="s">
        <v>19</v>
      </c>
      <c r="C34" s="58" t="str">
        <f>'영장(R,H,M,L)'!G7</f>
        <v>죽음과 함께 걷는 암살자</v>
      </c>
      <c r="D34" s="58"/>
      <c r="E34" s="58"/>
      <c r="F34" s="58"/>
      <c r="G34" s="59"/>
    </row>
    <row r="35" spans="2:21" x14ac:dyDescent="0.3">
      <c r="B35" s="10" t="s">
        <v>16</v>
      </c>
      <c r="C35" s="12" t="str">
        <f>'캐릭터 설정정리'!$B$2</f>
        <v>영장</v>
      </c>
      <c r="D35" s="13" t="s">
        <v>14</v>
      </c>
      <c r="E35" s="12" t="str">
        <f>'캐릭터 설정정리'!$F$5</f>
        <v>L</v>
      </c>
      <c r="F35" s="13" t="s">
        <v>12</v>
      </c>
      <c r="G35" s="11" t="str">
        <f>'캐릭터 설정정리'!$C$4</f>
        <v>딜러</v>
      </c>
    </row>
    <row r="36" spans="2:21" ht="249.95" customHeight="1" x14ac:dyDescent="0.3">
      <c r="B36" s="10" t="s">
        <v>10</v>
      </c>
      <c r="C36" s="47" t="e" vm="8">
        <v>#VALUE!</v>
      </c>
      <c r="D36" s="47"/>
      <c r="E36" s="47"/>
      <c r="F36" s="47"/>
      <c r="G36" s="48"/>
      <c r="I36" s="4"/>
    </row>
    <row r="37" spans="2:21" ht="17.25" thickBot="1" x14ac:dyDescent="0.35">
      <c r="B37" s="10" t="s">
        <v>9</v>
      </c>
      <c r="C37" s="60">
        <v>2</v>
      </c>
      <c r="D37" s="61"/>
      <c r="E37" s="13" t="s">
        <v>8</v>
      </c>
      <c r="F37" s="60">
        <v>3</v>
      </c>
      <c r="G37" s="62"/>
      <c r="I37" s="4"/>
      <c r="J37" s="31"/>
      <c r="K37" s="31"/>
      <c r="L37" s="31"/>
      <c r="M37" s="31"/>
      <c r="N37" s="31"/>
    </row>
    <row r="38" spans="2:21" x14ac:dyDescent="0.3">
      <c r="B38" s="63" t="s">
        <v>6</v>
      </c>
      <c r="C38" s="66" t="s">
        <v>90</v>
      </c>
      <c r="D38" s="67"/>
      <c r="E38" s="55" t="s">
        <v>91</v>
      </c>
      <c r="F38" s="56"/>
      <c r="G38" s="57"/>
      <c r="I38" s="8" t="s">
        <v>3</v>
      </c>
      <c r="J38" s="7" t="s">
        <v>2</v>
      </c>
      <c r="K38" s="6" t="s">
        <v>1</v>
      </c>
      <c r="L38" s="5" t="s">
        <v>0</v>
      </c>
      <c r="M38" s="32"/>
      <c r="N38" s="32"/>
    </row>
    <row r="39" spans="2:21" ht="17.25" thickBot="1" x14ac:dyDescent="0.35">
      <c r="B39" s="64"/>
      <c r="C39" s="66"/>
      <c r="D39" s="67"/>
      <c r="E39" s="55"/>
      <c r="F39" s="56"/>
      <c r="G39" s="57"/>
      <c r="I39" s="3">
        <f>C37+F37</f>
        <v>5</v>
      </c>
      <c r="J39" s="2">
        <f>SUBTOTAL(3,C38:D42)</f>
        <v>1</v>
      </c>
      <c r="K39" s="2">
        <f>CHOOSE(MATCH(E35, {"R1","R2","H","M","L"}, 0), 4, 5, 12, 8, 6)</f>
        <v>6</v>
      </c>
      <c r="L39" s="1">
        <f>K39-I39-J39</f>
        <v>0</v>
      </c>
      <c r="M39" s="32"/>
      <c r="N39" s="32"/>
    </row>
    <row r="40" spans="2:21" x14ac:dyDescent="0.3">
      <c r="B40" s="64"/>
      <c r="C40" s="66"/>
      <c r="D40" s="67"/>
      <c r="E40" s="55"/>
      <c r="F40" s="56"/>
      <c r="G40" s="57"/>
      <c r="J40" s="32"/>
      <c r="K40" s="32"/>
      <c r="L40" s="32"/>
      <c r="M40" s="32"/>
      <c r="N40" s="32"/>
    </row>
    <row r="41" spans="2:21" x14ac:dyDescent="0.3">
      <c r="B41" s="64"/>
      <c r="C41" s="66"/>
      <c r="D41" s="67"/>
      <c r="E41" s="55"/>
      <c r="F41" s="56"/>
      <c r="G41" s="57"/>
      <c r="J41" s="32"/>
      <c r="K41" s="32"/>
      <c r="L41" s="32"/>
      <c r="M41" s="32"/>
      <c r="N41" s="32"/>
    </row>
    <row r="42" spans="2:21" ht="17.25" thickBot="1" x14ac:dyDescent="0.35">
      <c r="B42" s="65"/>
      <c r="C42" s="78"/>
      <c r="D42" s="79"/>
      <c r="E42" s="80"/>
      <c r="F42" s="80"/>
      <c r="G42" s="81"/>
      <c r="J42" s="32"/>
      <c r="K42" s="32"/>
      <c r="L42" s="32"/>
      <c r="M42" s="32"/>
      <c r="N42" s="32"/>
    </row>
    <row r="43" spans="2:21" ht="30" customHeight="1" thickBot="1" x14ac:dyDescent="0.35">
      <c r="C43" s="9"/>
    </row>
    <row r="44" spans="2:21" x14ac:dyDescent="0.3">
      <c r="B44" s="14" t="s">
        <v>17</v>
      </c>
      <c r="C44" s="74" t="s">
        <v>18</v>
      </c>
      <c r="D44" s="75"/>
      <c r="E44" s="33" t="s">
        <v>78</v>
      </c>
      <c r="F44" s="51" t="s">
        <v>79</v>
      </c>
      <c r="G44" s="39"/>
      <c r="I44" s="14" t="s">
        <v>17</v>
      </c>
      <c r="J44" s="49" t="s">
        <v>6</v>
      </c>
      <c r="K44" s="50"/>
      <c r="L44" s="33" t="s">
        <v>78</v>
      </c>
      <c r="M44" s="51" t="str">
        <f>RIGHT(C38, 1)</f>
        <v>3</v>
      </c>
      <c r="N44" s="39"/>
      <c r="P44" s="4"/>
      <c r="S44" s="4"/>
    </row>
    <row r="45" spans="2:21" x14ac:dyDescent="0.3">
      <c r="B45" s="30" t="s">
        <v>19</v>
      </c>
      <c r="C45" s="52" t="str">
        <f>C34 &amp; "(이동)"</f>
        <v>죽음과 함께 걷는 암살자(이동)</v>
      </c>
      <c r="D45" s="53"/>
      <c r="E45" s="53"/>
      <c r="F45" s="53"/>
      <c r="G45" s="54"/>
      <c r="I45" s="10" t="s">
        <v>19</v>
      </c>
      <c r="J45" s="55" t="str">
        <f>E38</f>
        <v>죽음의 발자국</v>
      </c>
      <c r="K45" s="56"/>
      <c r="L45" s="56"/>
      <c r="M45" s="56"/>
      <c r="N45" s="57"/>
      <c r="P45" s="4"/>
    </row>
    <row r="46" spans="2:21" ht="249.95" customHeight="1" x14ac:dyDescent="0.3">
      <c r="B46" s="10" t="s">
        <v>10</v>
      </c>
      <c r="C46" s="47" t="e" vm="8">
        <v>#VALUE!</v>
      </c>
      <c r="D46" s="47"/>
      <c r="E46" s="47"/>
      <c r="F46" s="47"/>
      <c r="G46" s="48"/>
      <c r="I46" s="10" t="s">
        <v>10</v>
      </c>
      <c r="J46" s="47" t="e" vm="8">
        <v>#VALUE!</v>
      </c>
      <c r="K46" s="47"/>
      <c r="L46" s="47"/>
      <c r="M46" s="47"/>
      <c r="N46" s="48"/>
      <c r="P46" s="4"/>
    </row>
    <row r="47" spans="2:21" ht="53.25" customHeight="1" x14ac:dyDescent="0.3">
      <c r="B47" s="10" t="s">
        <v>7</v>
      </c>
      <c r="C47" s="70" t="s">
        <v>80</v>
      </c>
      <c r="D47" s="71"/>
      <c r="E47" s="71"/>
      <c r="F47" s="71"/>
      <c r="G47" s="72"/>
      <c r="I47" s="10" t="s">
        <v>7</v>
      </c>
      <c r="J47" s="73" t="s">
        <v>92</v>
      </c>
      <c r="K47" s="71"/>
      <c r="L47" s="71"/>
      <c r="M47" s="71"/>
      <c r="N47" s="72"/>
      <c r="P47" s="4"/>
      <c r="Q47" s="36"/>
      <c r="R47" s="31"/>
      <c r="S47" s="31"/>
      <c r="T47" s="31"/>
      <c r="U47" s="31"/>
    </row>
    <row r="48" spans="2:21" ht="258" customHeight="1" thickBot="1" x14ac:dyDescent="0.35">
      <c r="B48" s="34" t="s">
        <v>4</v>
      </c>
      <c r="C48" s="68" t="e" vm="2">
        <v>#VALUE!</v>
      </c>
      <c r="D48" s="68"/>
      <c r="E48" s="68"/>
      <c r="F48" s="68"/>
      <c r="G48" s="69"/>
      <c r="I48" s="34" t="s">
        <v>4</v>
      </c>
      <c r="J48" s="68" t="e" vm="2">
        <v>#VALUE!</v>
      </c>
      <c r="K48" s="68"/>
      <c r="L48" s="68"/>
      <c r="M48" s="68"/>
      <c r="N48" s="69"/>
      <c r="P48" s="35"/>
      <c r="Q48" s="32"/>
      <c r="R48" s="32"/>
      <c r="S48" s="32"/>
      <c r="T48" s="32"/>
      <c r="U48" s="32"/>
    </row>
  </sheetData>
  <mergeCells count="87">
    <mergeCell ref="C2:G2"/>
    <mergeCell ref="C4:G4"/>
    <mergeCell ref="C5:D5"/>
    <mergeCell ref="F5:G5"/>
    <mergeCell ref="B6:B10"/>
    <mergeCell ref="C6:D6"/>
    <mergeCell ref="E6:G6"/>
    <mergeCell ref="C7:D7"/>
    <mergeCell ref="E7:G7"/>
    <mergeCell ref="C8:D8"/>
    <mergeCell ref="E8:G8"/>
    <mergeCell ref="C9:D9"/>
    <mergeCell ref="E9:G9"/>
    <mergeCell ref="C10:D10"/>
    <mergeCell ref="E10:G10"/>
    <mergeCell ref="C20:G20"/>
    <mergeCell ref="J12:K12"/>
    <mergeCell ref="M12:N12"/>
    <mergeCell ref="C13:G13"/>
    <mergeCell ref="J13:N13"/>
    <mergeCell ref="C14:G14"/>
    <mergeCell ref="J14:N14"/>
    <mergeCell ref="C12:D12"/>
    <mergeCell ref="F12:G12"/>
    <mergeCell ref="C15:G15"/>
    <mergeCell ref="J15:N15"/>
    <mergeCell ref="C16:G16"/>
    <mergeCell ref="J16:N16"/>
    <mergeCell ref="C18:G18"/>
    <mergeCell ref="C21:D21"/>
    <mergeCell ref="F21:G21"/>
    <mergeCell ref="B22:B26"/>
    <mergeCell ref="C22:D22"/>
    <mergeCell ref="E22:G22"/>
    <mergeCell ref="C23:D23"/>
    <mergeCell ref="E23:G23"/>
    <mergeCell ref="C24:D24"/>
    <mergeCell ref="E24:G24"/>
    <mergeCell ref="C25:D25"/>
    <mergeCell ref="E25:G25"/>
    <mergeCell ref="C26:D26"/>
    <mergeCell ref="E26:G26"/>
    <mergeCell ref="C28:D28"/>
    <mergeCell ref="F28:G28"/>
    <mergeCell ref="M28:N28"/>
    <mergeCell ref="Q28:R28"/>
    <mergeCell ref="T28:U28"/>
    <mergeCell ref="C29:G29"/>
    <mergeCell ref="J29:N29"/>
    <mergeCell ref="Q29:U29"/>
    <mergeCell ref="J28:K28"/>
    <mergeCell ref="C37:D37"/>
    <mergeCell ref="F37:G37"/>
    <mergeCell ref="C30:G30"/>
    <mergeCell ref="J30:N30"/>
    <mergeCell ref="Q30:U30"/>
    <mergeCell ref="C31:G31"/>
    <mergeCell ref="J31:N31"/>
    <mergeCell ref="Q31:U31"/>
    <mergeCell ref="C32:G32"/>
    <mergeCell ref="J32:N32"/>
    <mergeCell ref="Q32:U32"/>
    <mergeCell ref="C34:G34"/>
    <mergeCell ref="C36:G36"/>
    <mergeCell ref="B38:B42"/>
    <mergeCell ref="C38:D38"/>
    <mergeCell ref="E38:G38"/>
    <mergeCell ref="C39:D39"/>
    <mergeCell ref="E39:G39"/>
    <mergeCell ref="C40:D40"/>
    <mergeCell ref="E40:G40"/>
    <mergeCell ref="C41:D41"/>
    <mergeCell ref="E41:G41"/>
    <mergeCell ref="C42:D42"/>
    <mergeCell ref="E42:G42"/>
    <mergeCell ref="C44:D44"/>
    <mergeCell ref="F44:G44"/>
    <mergeCell ref="J44:K44"/>
    <mergeCell ref="M44:N44"/>
    <mergeCell ref="C47:G47"/>
    <mergeCell ref="J47:N47"/>
    <mergeCell ref="C48:G48"/>
    <mergeCell ref="J48:N48"/>
    <mergeCell ref="C45:G45"/>
    <mergeCell ref="J45:N45"/>
    <mergeCell ref="C46:G46"/>
    <mergeCell ref="J46:N46"/>
  </mergeCells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F0BD4E-86E7-4336-9714-87F91C796A07}">
  <dimension ref="B1:U48"/>
  <sheetViews>
    <sheetView zoomScale="85" zoomScaleNormal="85" workbookViewId="0">
      <selection activeCell="X46" sqref="X46"/>
    </sheetView>
  </sheetViews>
  <sheetFormatPr defaultRowHeight="16.5" x14ac:dyDescent="0.3"/>
  <cols>
    <col min="8" max="8" width="5.625" customWidth="1"/>
    <col min="15" max="15" width="5.625" customWidth="1"/>
    <col min="22" max="22" width="5.625" customWidth="1"/>
  </cols>
  <sheetData>
    <row r="1" spans="2:14" ht="17.25" thickBot="1" x14ac:dyDescent="0.35"/>
    <row r="2" spans="2:14" x14ac:dyDescent="0.3">
      <c r="B2" s="14" t="s">
        <v>19</v>
      </c>
      <c r="C2" s="58" t="str">
        <f>'영장(R,H,M,L)'!H7</f>
        <v>자유의 치유사</v>
      </c>
      <c r="D2" s="58"/>
      <c r="E2" s="58"/>
      <c r="F2" s="58"/>
      <c r="G2" s="59"/>
    </row>
    <row r="3" spans="2:14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설정정리'!$F$5</f>
        <v>L</v>
      </c>
      <c r="F3" s="13" t="s">
        <v>12</v>
      </c>
      <c r="G3" s="11" t="str">
        <f>'캐릭터 설정정리'!$D$4</f>
        <v>서포터</v>
      </c>
    </row>
    <row r="4" spans="2:14" ht="249.95" customHeight="1" x14ac:dyDescent="0.3">
      <c r="B4" s="10" t="s">
        <v>10</v>
      </c>
      <c r="C4" s="47" t="e" vm="9">
        <v>#VALUE!</v>
      </c>
      <c r="D4" s="47"/>
      <c r="E4" s="47"/>
      <c r="F4" s="47"/>
      <c r="G4" s="48"/>
      <c r="I4" s="4"/>
    </row>
    <row r="5" spans="2:14" ht="17.25" thickBot="1" x14ac:dyDescent="0.35">
      <c r="B5" s="10" t="s">
        <v>9</v>
      </c>
      <c r="C5" s="76">
        <v>1</v>
      </c>
      <c r="D5" s="76"/>
      <c r="E5" s="13" t="s">
        <v>8</v>
      </c>
      <c r="F5" s="76">
        <v>4</v>
      </c>
      <c r="G5" s="77"/>
      <c r="I5" s="4"/>
      <c r="J5" s="31"/>
      <c r="K5" s="31"/>
      <c r="L5" s="31"/>
      <c r="M5" s="31"/>
      <c r="N5" s="31"/>
    </row>
    <row r="6" spans="2:14" x14ac:dyDescent="0.3">
      <c r="B6" s="63" t="s">
        <v>6</v>
      </c>
      <c r="C6" s="66" t="s">
        <v>77</v>
      </c>
      <c r="D6" s="67"/>
      <c r="E6" s="47" t="s">
        <v>97</v>
      </c>
      <c r="F6" s="47"/>
      <c r="G6" s="48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14" ht="17.25" thickBot="1" x14ac:dyDescent="0.35">
      <c r="B7" s="64"/>
      <c r="C7" s="66"/>
      <c r="D7" s="67"/>
      <c r="E7" s="82"/>
      <c r="F7" s="82"/>
      <c r="G7" s="83"/>
      <c r="I7" s="3">
        <f>C5+F5</f>
        <v>5</v>
      </c>
      <c r="J7" s="2">
        <f>SUBTOTAL(3,C6:D10)</f>
        <v>1</v>
      </c>
      <c r="K7" s="2">
        <f>CHOOSE(MATCH(E3, {"R1","R2","H","M","L"}, 0), 4, 5, 12, 8, 6)</f>
        <v>6</v>
      </c>
      <c r="L7" s="1">
        <f>K7-I7-J7</f>
        <v>0</v>
      </c>
      <c r="M7" s="32"/>
      <c r="N7" s="32"/>
    </row>
    <row r="8" spans="2:14" x14ac:dyDescent="0.3">
      <c r="B8" s="64"/>
      <c r="C8" s="66"/>
      <c r="D8" s="67"/>
      <c r="E8" s="55"/>
      <c r="F8" s="56"/>
      <c r="G8" s="57"/>
      <c r="J8" s="32"/>
      <c r="K8" s="32"/>
      <c r="L8" s="32"/>
      <c r="M8" s="32"/>
      <c r="N8" s="32"/>
    </row>
    <row r="9" spans="2:14" x14ac:dyDescent="0.3">
      <c r="B9" s="64"/>
      <c r="C9" s="66"/>
      <c r="D9" s="67"/>
      <c r="E9" s="55"/>
      <c r="F9" s="56"/>
      <c r="G9" s="57"/>
      <c r="J9" s="32"/>
      <c r="K9" s="32"/>
      <c r="L9" s="32"/>
      <c r="M9" s="32"/>
      <c r="N9" s="32"/>
    </row>
    <row r="10" spans="2:14" ht="17.25" thickBot="1" x14ac:dyDescent="0.35">
      <c r="B10" s="65"/>
      <c r="C10" s="78"/>
      <c r="D10" s="79"/>
      <c r="E10" s="80"/>
      <c r="F10" s="80"/>
      <c r="G10" s="81"/>
      <c r="J10" s="32"/>
      <c r="K10" s="32"/>
      <c r="L10" s="32"/>
      <c r="M10" s="32"/>
      <c r="N10" s="32"/>
    </row>
    <row r="11" spans="2:14" ht="30" customHeight="1" thickBot="1" x14ac:dyDescent="0.35">
      <c r="C11" s="9"/>
    </row>
    <row r="12" spans="2:14" x14ac:dyDescent="0.3">
      <c r="B12" s="14" t="s">
        <v>17</v>
      </c>
      <c r="C12" s="74" t="s">
        <v>18</v>
      </c>
      <c r="D12" s="75"/>
      <c r="E12" s="33" t="s">
        <v>78</v>
      </c>
      <c r="F12" s="51" t="s">
        <v>79</v>
      </c>
      <c r="G12" s="39"/>
      <c r="I12" s="14" t="s">
        <v>17</v>
      </c>
      <c r="J12" s="49" t="s">
        <v>6</v>
      </c>
      <c r="K12" s="50"/>
      <c r="L12" s="33" t="s">
        <v>78</v>
      </c>
      <c r="M12" s="51" t="str">
        <f>RIGHT(C6, 1)</f>
        <v>2</v>
      </c>
      <c r="N12" s="39"/>
    </row>
    <row r="13" spans="2:14" x14ac:dyDescent="0.3">
      <c r="B13" s="30" t="s">
        <v>19</v>
      </c>
      <c r="C13" s="52" t="str">
        <f>C2 &amp; "(이동)"</f>
        <v>자유의 치유사(이동)</v>
      </c>
      <c r="D13" s="53"/>
      <c r="E13" s="53"/>
      <c r="F13" s="53"/>
      <c r="G13" s="54"/>
      <c r="I13" s="10" t="s">
        <v>19</v>
      </c>
      <c r="J13" s="55" t="str">
        <f>E6</f>
        <v>해방의 빛</v>
      </c>
      <c r="K13" s="56"/>
      <c r="L13" s="56"/>
      <c r="M13" s="56"/>
      <c r="N13" s="57"/>
    </row>
    <row r="14" spans="2:14" ht="249.95" customHeight="1" x14ac:dyDescent="0.3">
      <c r="B14" s="10" t="s">
        <v>10</v>
      </c>
      <c r="C14" s="47" t="e" vm="9">
        <v>#VALUE!</v>
      </c>
      <c r="D14" s="47"/>
      <c r="E14" s="47"/>
      <c r="F14" s="47"/>
      <c r="G14" s="48"/>
      <c r="I14" s="10" t="s">
        <v>10</v>
      </c>
      <c r="J14" s="47" t="e" vm="9">
        <v>#VALUE!</v>
      </c>
      <c r="K14" s="47"/>
      <c r="L14" s="47"/>
      <c r="M14" s="47"/>
      <c r="N14" s="48"/>
    </row>
    <row r="15" spans="2:14" ht="53.25" customHeight="1" x14ac:dyDescent="0.3">
      <c r="B15" s="10" t="s">
        <v>7</v>
      </c>
      <c r="C15" s="70" t="s">
        <v>80</v>
      </c>
      <c r="D15" s="71"/>
      <c r="E15" s="71"/>
      <c r="F15" s="71"/>
      <c r="G15" s="72"/>
      <c r="I15" s="10" t="s">
        <v>7</v>
      </c>
      <c r="J15" s="73" t="s">
        <v>99</v>
      </c>
      <c r="K15" s="71"/>
      <c r="L15" s="71"/>
      <c r="M15" s="71"/>
      <c r="N15" s="72"/>
    </row>
    <row r="16" spans="2:14" ht="258" customHeight="1" thickBot="1" x14ac:dyDescent="0.35">
      <c r="B16" s="34" t="s">
        <v>4</v>
      </c>
      <c r="C16" s="68" t="e" vm="2">
        <v>#VALUE!</v>
      </c>
      <c r="D16" s="68"/>
      <c r="E16" s="68"/>
      <c r="F16" s="68"/>
      <c r="G16" s="69"/>
      <c r="I16" s="34" t="s">
        <v>4</v>
      </c>
      <c r="J16" s="68" t="e" vm="2">
        <v>#VALUE!</v>
      </c>
      <c r="K16" s="68"/>
      <c r="L16" s="68"/>
      <c r="M16" s="68"/>
      <c r="N16" s="69"/>
    </row>
    <row r="17" spans="2:21" ht="30" customHeight="1" thickBot="1" x14ac:dyDescent="0.35">
      <c r="C17" s="9"/>
    </row>
    <row r="18" spans="2:21" x14ac:dyDescent="0.3">
      <c r="B18" s="14" t="s">
        <v>19</v>
      </c>
      <c r="C18" s="58" t="str">
        <f>'영장(R,H,M,L)'!I7</f>
        <v>행운의 치료사</v>
      </c>
      <c r="D18" s="58"/>
      <c r="E18" s="58"/>
      <c r="F18" s="58"/>
      <c r="G18" s="59"/>
    </row>
    <row r="19" spans="2:21" x14ac:dyDescent="0.3">
      <c r="B19" s="10" t="s">
        <v>16</v>
      </c>
      <c r="C19" s="12" t="str">
        <f>'캐릭터 설정정리'!$B$2</f>
        <v>영장</v>
      </c>
      <c r="D19" s="13" t="s">
        <v>14</v>
      </c>
      <c r="E19" s="12" t="str">
        <f>'캐릭터 설정정리'!$F$5</f>
        <v>L</v>
      </c>
      <c r="F19" s="13" t="s">
        <v>12</v>
      </c>
      <c r="G19" s="11" t="str">
        <f>'캐릭터 설정정리'!$D$4</f>
        <v>서포터</v>
      </c>
    </row>
    <row r="20" spans="2:21" ht="249.95" customHeight="1" x14ac:dyDescent="0.3">
      <c r="B20" s="10" t="s">
        <v>10</v>
      </c>
      <c r="C20" s="47" t="e" vm="10">
        <v>#VALUE!</v>
      </c>
      <c r="D20" s="47"/>
      <c r="E20" s="47"/>
      <c r="F20" s="47"/>
      <c r="G20" s="48"/>
      <c r="I20" s="4"/>
    </row>
    <row r="21" spans="2:21" ht="17.25" thickBot="1" x14ac:dyDescent="0.35">
      <c r="B21" s="10" t="s">
        <v>9</v>
      </c>
      <c r="C21" s="76">
        <v>2</v>
      </c>
      <c r="D21" s="76"/>
      <c r="E21" s="13" t="s">
        <v>8</v>
      </c>
      <c r="F21" s="76">
        <v>3</v>
      </c>
      <c r="G21" s="77"/>
      <c r="I21" s="4"/>
      <c r="J21" s="31"/>
      <c r="K21" s="31"/>
      <c r="L21" s="31"/>
      <c r="M21" s="31"/>
      <c r="N21" s="31"/>
    </row>
    <row r="22" spans="2:21" x14ac:dyDescent="0.3">
      <c r="B22" s="63" t="s">
        <v>6</v>
      </c>
      <c r="C22" s="66" t="s">
        <v>90</v>
      </c>
      <c r="D22" s="67"/>
      <c r="E22" s="47" t="s">
        <v>101</v>
      </c>
      <c r="F22" s="47"/>
      <c r="G22" s="48"/>
      <c r="I22" s="8" t="s">
        <v>3</v>
      </c>
      <c r="J22" s="7" t="s">
        <v>2</v>
      </c>
      <c r="K22" s="6" t="s">
        <v>1</v>
      </c>
      <c r="L22" s="5" t="s">
        <v>0</v>
      </c>
      <c r="M22" s="32"/>
      <c r="N22" s="32"/>
    </row>
    <row r="23" spans="2:21" ht="17.25" thickBot="1" x14ac:dyDescent="0.35">
      <c r="B23" s="64"/>
      <c r="C23" s="66"/>
      <c r="D23" s="67"/>
      <c r="E23" s="47"/>
      <c r="F23" s="47"/>
      <c r="G23" s="48"/>
      <c r="I23" s="3">
        <f>C21+F21</f>
        <v>5</v>
      </c>
      <c r="J23" s="2">
        <f>SUBTOTAL(3,C22:D26)</f>
        <v>1</v>
      </c>
      <c r="K23" s="2">
        <f>CHOOSE(MATCH(E19, {"R1","R2","H","M","L"}, 0), 4, 5, 12, 8, 6)</f>
        <v>6</v>
      </c>
      <c r="L23" s="1">
        <f>K23-I23-J23</f>
        <v>0</v>
      </c>
      <c r="M23" s="32"/>
      <c r="N23" s="32"/>
    </row>
    <row r="24" spans="2:21" x14ac:dyDescent="0.3">
      <c r="B24" s="64"/>
      <c r="C24" s="66"/>
      <c r="D24" s="67"/>
      <c r="E24" s="55"/>
      <c r="F24" s="56"/>
      <c r="G24" s="57"/>
      <c r="J24" s="32"/>
      <c r="K24" s="32"/>
      <c r="L24" s="32"/>
      <c r="M24" s="32"/>
      <c r="N24" s="32"/>
    </row>
    <row r="25" spans="2:21" x14ac:dyDescent="0.3">
      <c r="B25" s="64"/>
      <c r="C25" s="66"/>
      <c r="D25" s="67"/>
      <c r="E25" s="55"/>
      <c r="F25" s="56"/>
      <c r="G25" s="57"/>
      <c r="J25" s="32"/>
      <c r="K25" s="32"/>
      <c r="L25" s="32"/>
      <c r="M25" s="32"/>
      <c r="N25" s="32"/>
    </row>
    <row r="26" spans="2:21" ht="17.25" thickBot="1" x14ac:dyDescent="0.35">
      <c r="B26" s="65"/>
      <c r="C26" s="78"/>
      <c r="D26" s="79"/>
      <c r="E26" s="80"/>
      <c r="F26" s="80"/>
      <c r="G26" s="81"/>
      <c r="J26" s="32"/>
      <c r="K26" s="32"/>
      <c r="L26" s="32"/>
      <c r="M26" s="32"/>
      <c r="N26" s="32"/>
    </row>
    <row r="27" spans="2:21" ht="30" customHeight="1" thickBot="1" x14ac:dyDescent="0.35">
      <c r="C27" s="9"/>
    </row>
    <row r="28" spans="2:21" x14ac:dyDescent="0.3">
      <c r="B28" s="14" t="s">
        <v>17</v>
      </c>
      <c r="C28" s="74" t="s">
        <v>18</v>
      </c>
      <c r="D28" s="75"/>
      <c r="E28" s="33" t="s">
        <v>78</v>
      </c>
      <c r="F28" s="51" t="s">
        <v>79</v>
      </c>
      <c r="G28" s="39"/>
      <c r="I28" s="14" t="s">
        <v>17</v>
      </c>
      <c r="J28" s="49" t="s">
        <v>6</v>
      </c>
      <c r="K28" s="50"/>
      <c r="L28" s="33" t="s">
        <v>78</v>
      </c>
      <c r="M28" s="51" t="str">
        <f>RIGHT(C22, 1)</f>
        <v>3</v>
      </c>
      <c r="N28" s="39"/>
      <c r="P28" s="84"/>
      <c r="Q28" s="85"/>
      <c r="R28" s="85"/>
      <c r="S28" s="84"/>
      <c r="T28" s="85"/>
      <c r="U28" s="85"/>
    </row>
    <row r="29" spans="2:21" x14ac:dyDescent="0.3">
      <c r="B29" s="30" t="s">
        <v>19</v>
      </c>
      <c r="C29" s="52" t="str">
        <f>C18 &amp; "(이동)"</f>
        <v>행운의 치료사(이동)</v>
      </c>
      <c r="D29" s="53"/>
      <c r="E29" s="53"/>
      <c r="F29" s="53"/>
      <c r="G29" s="54"/>
      <c r="I29" s="10" t="s">
        <v>19</v>
      </c>
      <c r="J29" s="55" t="str">
        <f>E22</f>
        <v>행운의 손길</v>
      </c>
      <c r="K29" s="56"/>
      <c r="L29" s="56"/>
      <c r="M29" s="56"/>
      <c r="N29" s="57"/>
      <c r="P29" s="84"/>
      <c r="Q29" s="85"/>
      <c r="R29" s="85"/>
      <c r="S29" s="85"/>
      <c r="T29" s="85"/>
      <c r="U29" s="85"/>
    </row>
    <row r="30" spans="2:21" ht="249.95" customHeight="1" x14ac:dyDescent="0.3">
      <c r="B30" s="10" t="s">
        <v>10</v>
      </c>
      <c r="C30" s="47" t="e" vm="10">
        <v>#VALUE!</v>
      </c>
      <c r="D30" s="47"/>
      <c r="E30" s="47"/>
      <c r="F30" s="47"/>
      <c r="G30" s="48"/>
      <c r="I30" s="10" t="s">
        <v>10</v>
      </c>
      <c r="J30" s="47" t="e" vm="10">
        <v>#VALUE!</v>
      </c>
      <c r="K30" s="47"/>
      <c r="L30" s="47"/>
      <c r="M30" s="47"/>
      <c r="N30" s="48"/>
      <c r="P30" s="84"/>
      <c r="Q30" s="85"/>
      <c r="R30" s="85"/>
      <c r="S30" s="85"/>
      <c r="T30" s="85"/>
      <c r="U30" s="85"/>
    </row>
    <row r="31" spans="2:21" ht="53.25" customHeight="1" x14ac:dyDescent="0.3">
      <c r="B31" s="10" t="s">
        <v>7</v>
      </c>
      <c r="C31" s="70" t="s">
        <v>80</v>
      </c>
      <c r="D31" s="71"/>
      <c r="E31" s="71"/>
      <c r="F31" s="71"/>
      <c r="G31" s="72"/>
      <c r="I31" s="10" t="s">
        <v>7</v>
      </c>
      <c r="J31" s="73" t="s">
        <v>102</v>
      </c>
      <c r="K31" s="71"/>
      <c r="L31" s="71"/>
      <c r="M31" s="71"/>
      <c r="N31" s="72"/>
      <c r="P31" s="84"/>
      <c r="Q31" s="36"/>
      <c r="R31" s="31"/>
      <c r="S31" s="31"/>
      <c r="T31" s="31"/>
      <c r="U31" s="31"/>
    </row>
    <row r="32" spans="2:21" ht="258" customHeight="1" thickBot="1" x14ac:dyDescent="0.35">
      <c r="B32" s="34" t="s">
        <v>4</v>
      </c>
      <c r="C32" s="68" t="e" vm="2">
        <v>#VALUE!</v>
      </c>
      <c r="D32" s="68"/>
      <c r="E32" s="68"/>
      <c r="F32" s="68"/>
      <c r="G32" s="69"/>
      <c r="I32" s="34" t="s">
        <v>4</v>
      </c>
      <c r="J32" s="68" t="e" vm="2">
        <v>#VALUE!</v>
      </c>
      <c r="K32" s="68"/>
      <c r="L32" s="68"/>
      <c r="M32" s="68"/>
      <c r="N32" s="69"/>
      <c r="P32" s="86"/>
      <c r="Q32" s="32"/>
      <c r="R32" s="32"/>
      <c r="S32" s="32"/>
      <c r="T32" s="32"/>
      <c r="U32" s="32"/>
    </row>
    <row r="33" spans="2:21" ht="30" customHeight="1" thickBot="1" x14ac:dyDescent="0.35"/>
    <row r="34" spans="2:21" x14ac:dyDescent="0.3">
      <c r="B34" s="14" t="s">
        <v>19</v>
      </c>
      <c r="C34" s="58" t="str">
        <f>'영장(R,H,M,L)'!J7</f>
        <v>검은 마력의 저주사</v>
      </c>
      <c r="D34" s="58"/>
      <c r="E34" s="58"/>
      <c r="F34" s="58"/>
      <c r="G34" s="59"/>
    </row>
    <row r="35" spans="2:21" x14ac:dyDescent="0.3">
      <c r="B35" s="10" t="s">
        <v>16</v>
      </c>
      <c r="C35" s="12" t="str">
        <f>'캐릭터 설정정리'!$B$2</f>
        <v>영장</v>
      </c>
      <c r="D35" s="13" t="s">
        <v>14</v>
      </c>
      <c r="E35" s="12" t="str">
        <f>'캐릭터 설정정리'!$F$5</f>
        <v>L</v>
      </c>
      <c r="F35" s="13" t="s">
        <v>12</v>
      </c>
      <c r="G35" s="11" t="str">
        <f>'캐릭터 설정정리'!$D$4</f>
        <v>서포터</v>
      </c>
    </row>
    <row r="36" spans="2:21" ht="249.95" customHeight="1" x14ac:dyDescent="0.3">
      <c r="B36" s="10" t="s">
        <v>10</v>
      </c>
      <c r="C36" s="47" t="e" vm="11">
        <v>#VALUE!</v>
      </c>
      <c r="D36" s="47"/>
      <c r="E36" s="47"/>
      <c r="F36" s="47"/>
      <c r="G36" s="48"/>
      <c r="I36" s="4"/>
    </row>
    <row r="37" spans="2:21" ht="17.25" thickBot="1" x14ac:dyDescent="0.35">
      <c r="B37" s="10" t="s">
        <v>9</v>
      </c>
      <c r="C37" s="60">
        <v>2</v>
      </c>
      <c r="D37" s="61"/>
      <c r="E37" s="13" t="s">
        <v>8</v>
      </c>
      <c r="F37" s="60">
        <v>2</v>
      </c>
      <c r="G37" s="62"/>
      <c r="I37" s="4"/>
      <c r="J37" s="31"/>
      <c r="K37" s="31"/>
      <c r="L37" s="31"/>
      <c r="M37" s="31"/>
      <c r="N37" s="31"/>
    </row>
    <row r="38" spans="2:21" x14ac:dyDescent="0.3">
      <c r="B38" s="63" t="s">
        <v>6</v>
      </c>
      <c r="C38" s="66" t="s">
        <v>5</v>
      </c>
      <c r="D38" s="67"/>
      <c r="E38" s="55" t="s">
        <v>103</v>
      </c>
      <c r="F38" s="56"/>
      <c r="G38" s="57"/>
      <c r="I38" s="8" t="s">
        <v>3</v>
      </c>
      <c r="J38" s="7" t="s">
        <v>2</v>
      </c>
      <c r="K38" s="6" t="s">
        <v>1</v>
      </c>
      <c r="L38" s="5" t="s">
        <v>0</v>
      </c>
      <c r="M38" s="32"/>
      <c r="N38" s="32"/>
    </row>
    <row r="39" spans="2:21" ht="17.25" thickBot="1" x14ac:dyDescent="0.35">
      <c r="B39" s="64"/>
      <c r="C39" s="66" t="s">
        <v>5</v>
      </c>
      <c r="D39" s="67"/>
      <c r="E39" s="55" t="s">
        <v>104</v>
      </c>
      <c r="F39" s="56"/>
      <c r="G39" s="57"/>
      <c r="I39" s="3">
        <f>C37+F37</f>
        <v>4</v>
      </c>
      <c r="J39" s="2">
        <f>SUBTOTAL(3,C38:D42)</f>
        <v>2</v>
      </c>
      <c r="K39" s="2">
        <f>CHOOSE(MATCH(E35, {"R1","R2","H","M","L"}, 0), 4, 5, 12, 8, 6)</f>
        <v>6</v>
      </c>
      <c r="L39" s="1">
        <f>K39-I39-J39</f>
        <v>0</v>
      </c>
      <c r="M39" s="32"/>
      <c r="N39" s="32"/>
    </row>
    <row r="40" spans="2:21" x14ac:dyDescent="0.3">
      <c r="B40" s="64"/>
      <c r="C40" s="66"/>
      <c r="D40" s="67"/>
      <c r="E40" s="55"/>
      <c r="F40" s="56"/>
      <c r="G40" s="57"/>
      <c r="J40" s="32"/>
      <c r="K40" s="32"/>
      <c r="L40" s="32"/>
      <c r="M40" s="32"/>
      <c r="N40" s="32"/>
    </row>
    <row r="41" spans="2:21" x14ac:dyDescent="0.3">
      <c r="B41" s="64"/>
      <c r="C41" s="66"/>
      <c r="D41" s="67"/>
      <c r="E41" s="55"/>
      <c r="F41" s="56"/>
      <c r="G41" s="57"/>
      <c r="J41" s="32"/>
      <c r="K41" s="32"/>
      <c r="L41" s="32"/>
      <c r="M41" s="32"/>
      <c r="N41" s="32"/>
    </row>
    <row r="42" spans="2:21" ht="17.25" thickBot="1" x14ac:dyDescent="0.35">
      <c r="B42" s="65"/>
      <c r="C42" s="78"/>
      <c r="D42" s="79"/>
      <c r="E42" s="80"/>
      <c r="F42" s="80"/>
      <c r="G42" s="81"/>
      <c r="J42" s="32"/>
      <c r="K42" s="32"/>
      <c r="L42" s="32"/>
      <c r="M42" s="32"/>
      <c r="N42" s="32"/>
    </row>
    <row r="43" spans="2:21" ht="30" customHeight="1" thickBot="1" x14ac:dyDescent="0.35">
      <c r="C43" s="9"/>
    </row>
    <row r="44" spans="2:21" x14ac:dyDescent="0.3">
      <c r="B44" s="14" t="s">
        <v>17</v>
      </c>
      <c r="C44" s="74" t="s">
        <v>18</v>
      </c>
      <c r="D44" s="75"/>
      <c r="E44" s="33" t="s">
        <v>78</v>
      </c>
      <c r="F44" s="51" t="s">
        <v>79</v>
      </c>
      <c r="G44" s="39"/>
      <c r="I44" s="14" t="s">
        <v>17</v>
      </c>
      <c r="J44" s="49" t="s">
        <v>6</v>
      </c>
      <c r="K44" s="50"/>
      <c r="L44" s="33" t="s">
        <v>78</v>
      </c>
      <c r="M44" s="51" t="str">
        <f>RIGHT(C38, 1)</f>
        <v>1</v>
      </c>
      <c r="N44" s="39"/>
      <c r="P44" s="14" t="s">
        <v>17</v>
      </c>
      <c r="Q44" s="49" t="s">
        <v>6</v>
      </c>
      <c r="R44" s="50"/>
      <c r="S44" s="33" t="s">
        <v>78</v>
      </c>
      <c r="T44" s="51" t="str">
        <f>RIGHT(C39, 1)</f>
        <v>1</v>
      </c>
      <c r="U44" s="39"/>
    </row>
    <row r="45" spans="2:21" x14ac:dyDescent="0.3">
      <c r="B45" s="30" t="s">
        <v>19</v>
      </c>
      <c r="C45" s="52" t="str">
        <f>C34 &amp; "(이동)"</f>
        <v>검은 마력의 저주사(이동)</v>
      </c>
      <c r="D45" s="53"/>
      <c r="E45" s="53"/>
      <c r="F45" s="53"/>
      <c r="G45" s="54"/>
      <c r="I45" s="10" t="s">
        <v>19</v>
      </c>
      <c r="J45" s="55" t="str">
        <f>E38</f>
        <v>저주의 낙인</v>
      </c>
      <c r="K45" s="56"/>
      <c r="L45" s="56"/>
      <c r="M45" s="56"/>
      <c r="N45" s="57"/>
      <c r="P45" s="10" t="s">
        <v>19</v>
      </c>
      <c r="Q45" s="55" t="str">
        <f>E39</f>
        <v>어둠의 중얼거림</v>
      </c>
      <c r="R45" s="56"/>
      <c r="S45" s="56"/>
      <c r="T45" s="56"/>
      <c r="U45" s="57"/>
    </row>
    <row r="46" spans="2:21" ht="249.95" customHeight="1" x14ac:dyDescent="0.3">
      <c r="B46" s="10" t="s">
        <v>10</v>
      </c>
      <c r="C46" s="47" t="e" vm="11">
        <v>#VALUE!</v>
      </c>
      <c r="D46" s="47"/>
      <c r="E46" s="47"/>
      <c r="F46" s="47"/>
      <c r="G46" s="48"/>
      <c r="I46" s="10" t="s">
        <v>10</v>
      </c>
      <c r="J46" s="47" t="e" vm="11">
        <v>#VALUE!</v>
      </c>
      <c r="K46" s="47"/>
      <c r="L46" s="47"/>
      <c r="M46" s="47"/>
      <c r="N46" s="48"/>
      <c r="P46" s="10" t="s">
        <v>10</v>
      </c>
      <c r="Q46" s="47" t="e" vm="11">
        <v>#VALUE!</v>
      </c>
      <c r="R46" s="47"/>
      <c r="S46" s="47"/>
      <c r="T46" s="47"/>
      <c r="U46" s="48"/>
    </row>
    <row r="47" spans="2:21" ht="53.25" customHeight="1" x14ac:dyDescent="0.3">
      <c r="B47" s="10" t="s">
        <v>7</v>
      </c>
      <c r="C47" s="70" t="s">
        <v>80</v>
      </c>
      <c r="D47" s="71"/>
      <c r="E47" s="71"/>
      <c r="F47" s="71"/>
      <c r="G47" s="72"/>
      <c r="I47" s="10" t="s">
        <v>7</v>
      </c>
      <c r="J47" s="73" t="s">
        <v>105</v>
      </c>
      <c r="K47" s="71"/>
      <c r="L47" s="71"/>
      <c r="M47" s="71"/>
      <c r="N47" s="72"/>
      <c r="P47" s="10" t="s">
        <v>7</v>
      </c>
      <c r="Q47" s="73" t="s">
        <v>106</v>
      </c>
      <c r="R47" s="71"/>
      <c r="S47" s="71"/>
      <c r="T47" s="71"/>
      <c r="U47" s="72"/>
    </row>
    <row r="48" spans="2:21" ht="258" customHeight="1" thickBot="1" x14ac:dyDescent="0.35">
      <c r="B48" s="34" t="s">
        <v>4</v>
      </c>
      <c r="C48" s="68" t="e" vm="2">
        <v>#VALUE!</v>
      </c>
      <c r="D48" s="68"/>
      <c r="E48" s="68"/>
      <c r="F48" s="68"/>
      <c r="G48" s="69"/>
      <c r="I48" s="34" t="s">
        <v>4</v>
      </c>
      <c r="J48" s="68" t="e" vm="2">
        <v>#VALUE!</v>
      </c>
      <c r="K48" s="68"/>
      <c r="L48" s="68"/>
      <c r="M48" s="68"/>
      <c r="N48" s="69"/>
      <c r="P48" s="34" t="s">
        <v>4</v>
      </c>
      <c r="Q48" s="68" t="e" vm="2">
        <v>#VALUE!</v>
      </c>
      <c r="R48" s="68"/>
      <c r="S48" s="68"/>
      <c r="T48" s="68"/>
      <c r="U48" s="69"/>
    </row>
  </sheetData>
  <mergeCells count="87">
    <mergeCell ref="C2:G2"/>
    <mergeCell ref="C4:G4"/>
    <mergeCell ref="C5:D5"/>
    <mergeCell ref="F5:G5"/>
    <mergeCell ref="B6:B10"/>
    <mergeCell ref="C6:D6"/>
    <mergeCell ref="E6:G6"/>
    <mergeCell ref="C7:D7"/>
    <mergeCell ref="E7:G7"/>
    <mergeCell ref="C8:D8"/>
    <mergeCell ref="E8:G8"/>
    <mergeCell ref="C9:D9"/>
    <mergeCell ref="E9:G9"/>
    <mergeCell ref="C10:D10"/>
    <mergeCell ref="E10:G10"/>
    <mergeCell ref="C20:G20"/>
    <mergeCell ref="J12:K12"/>
    <mergeCell ref="M12:N12"/>
    <mergeCell ref="C13:G13"/>
    <mergeCell ref="J13:N13"/>
    <mergeCell ref="C14:G14"/>
    <mergeCell ref="J14:N14"/>
    <mergeCell ref="C12:D12"/>
    <mergeCell ref="F12:G12"/>
    <mergeCell ref="C15:G15"/>
    <mergeCell ref="J15:N15"/>
    <mergeCell ref="C16:G16"/>
    <mergeCell ref="J16:N16"/>
    <mergeCell ref="C18:G18"/>
    <mergeCell ref="C21:D21"/>
    <mergeCell ref="F21:G21"/>
    <mergeCell ref="B22:B26"/>
    <mergeCell ref="C22:D22"/>
    <mergeCell ref="E22:G22"/>
    <mergeCell ref="C23:D23"/>
    <mergeCell ref="E23:G23"/>
    <mergeCell ref="C24:D24"/>
    <mergeCell ref="E24:G24"/>
    <mergeCell ref="C25:D25"/>
    <mergeCell ref="E25:G25"/>
    <mergeCell ref="C26:D26"/>
    <mergeCell ref="E26:G26"/>
    <mergeCell ref="C28:D28"/>
    <mergeCell ref="F28:G28"/>
    <mergeCell ref="M28:N28"/>
    <mergeCell ref="C29:G29"/>
    <mergeCell ref="J29:N29"/>
    <mergeCell ref="J28:K28"/>
    <mergeCell ref="C37:D37"/>
    <mergeCell ref="F37:G37"/>
    <mergeCell ref="C30:G30"/>
    <mergeCell ref="J30:N30"/>
    <mergeCell ref="C31:G31"/>
    <mergeCell ref="J31:N31"/>
    <mergeCell ref="C32:G32"/>
    <mergeCell ref="J32:N32"/>
    <mergeCell ref="C34:G34"/>
    <mergeCell ref="C36:G36"/>
    <mergeCell ref="B38:B42"/>
    <mergeCell ref="C38:D38"/>
    <mergeCell ref="E38:G38"/>
    <mergeCell ref="C39:D39"/>
    <mergeCell ref="E39:G39"/>
    <mergeCell ref="C40:D40"/>
    <mergeCell ref="E40:G40"/>
    <mergeCell ref="C41:D41"/>
    <mergeCell ref="E41:G41"/>
    <mergeCell ref="C42:D42"/>
    <mergeCell ref="E42:G42"/>
    <mergeCell ref="C44:D44"/>
    <mergeCell ref="F44:G44"/>
    <mergeCell ref="J44:K44"/>
    <mergeCell ref="M44:N44"/>
    <mergeCell ref="T44:U44"/>
    <mergeCell ref="C45:G45"/>
    <mergeCell ref="J45:N45"/>
    <mergeCell ref="Q45:U45"/>
    <mergeCell ref="C46:G46"/>
    <mergeCell ref="J46:N46"/>
    <mergeCell ref="Q46:U46"/>
    <mergeCell ref="Q44:R44"/>
    <mergeCell ref="C47:G47"/>
    <mergeCell ref="J47:N47"/>
    <mergeCell ref="Q47:U47"/>
    <mergeCell ref="C48:G48"/>
    <mergeCell ref="J48:N48"/>
    <mergeCell ref="Q48:U48"/>
  </mergeCells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캐릭터 설정정리</vt:lpstr>
      <vt:lpstr>영장(R,H,M,L)</vt:lpstr>
      <vt:lpstr>캐릭터 구성(탱커,L)</vt:lpstr>
      <vt:lpstr>캐릭터 구성(딜러,L)</vt:lpstr>
      <vt:lpstr>캐릭터 구성(서포터,L)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유철 최</dc:creator>
  <cp:lastModifiedBy>유철 최</cp:lastModifiedBy>
  <dcterms:created xsi:type="dcterms:W3CDTF">2025-02-23T13:03:01Z</dcterms:created>
  <dcterms:modified xsi:type="dcterms:W3CDTF">2025-04-20T08:21:49Z</dcterms:modified>
</cp:coreProperties>
</file>